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4"/>
  </bookViews>
  <sheets>
    <sheet name="pöytäkirja" sheetId="1" r:id="rId1"/>
    <sheet name="MJO40" sheetId="2" r:id="rId2"/>
    <sheet name="MJO50" sheetId="3" r:id="rId3"/>
    <sheet name="MJO60" sheetId="4" r:id="rId4"/>
    <sheet name="MJO70" sheetId="5" r:id="rId5"/>
    <sheet name="MJO80" sheetId="6" r:id="rId6"/>
    <sheet name="NJO40" sheetId="7" r:id="rId7"/>
    <sheet name="NJO50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3" l="1"/>
  <c r="C40" i="3"/>
  <c r="L19" i="8"/>
  <c r="N19" i="8" s="1"/>
  <c r="K19" i="8"/>
  <c r="M19" i="8" s="1"/>
  <c r="C19" i="8"/>
  <c r="L18" i="8"/>
  <c r="N18" i="8" s="1"/>
  <c r="K18" i="8"/>
  <c r="M18" i="8" s="1"/>
  <c r="C18" i="8"/>
  <c r="L17" i="8"/>
  <c r="N17" i="8" s="1"/>
  <c r="K17" i="8"/>
  <c r="M17" i="8" s="1"/>
  <c r="D17" i="8"/>
  <c r="C17" i="8"/>
  <c r="L16" i="8"/>
  <c r="N16" i="8" s="1"/>
  <c r="K16" i="8"/>
  <c r="M16" i="8" s="1"/>
  <c r="C16" i="8"/>
  <c r="L15" i="8"/>
  <c r="N15" i="8" s="1"/>
  <c r="K15" i="8"/>
  <c r="M15" i="8" s="1"/>
  <c r="C15" i="8"/>
  <c r="L19" i="7"/>
  <c r="N19" i="7" s="1"/>
  <c r="K19" i="7"/>
  <c r="M19" i="7" s="1"/>
  <c r="C19" i="7"/>
  <c r="L18" i="7"/>
  <c r="N18" i="7" s="1"/>
  <c r="K18" i="7"/>
  <c r="M18" i="7" s="1"/>
  <c r="C18" i="7"/>
  <c r="L17" i="7"/>
  <c r="N17" i="7" s="1"/>
  <c r="K17" i="7"/>
  <c r="M17" i="7" s="1"/>
  <c r="D17" i="7"/>
  <c r="C17" i="7"/>
  <c r="L16" i="7"/>
  <c r="N16" i="7" s="1"/>
  <c r="K16" i="7"/>
  <c r="M16" i="7" s="1"/>
  <c r="C16" i="7"/>
  <c r="L15" i="7"/>
  <c r="K15" i="7"/>
  <c r="M15" i="7" s="1"/>
  <c r="C15" i="7"/>
  <c r="L43" i="6"/>
  <c r="N43" i="6" s="1"/>
  <c r="K43" i="6"/>
  <c r="M43" i="6" s="1"/>
  <c r="C43" i="6"/>
  <c r="L42" i="6"/>
  <c r="N42" i="6" s="1"/>
  <c r="K42" i="6"/>
  <c r="M42" i="6" s="1"/>
  <c r="C42" i="6"/>
  <c r="L41" i="6"/>
  <c r="N41" i="6" s="1"/>
  <c r="K41" i="6"/>
  <c r="M41" i="6" s="1"/>
  <c r="D41" i="6"/>
  <c r="C41" i="6"/>
  <c r="L40" i="6"/>
  <c r="N40" i="6" s="1"/>
  <c r="K40" i="6"/>
  <c r="M40" i="6" s="1"/>
  <c r="C40" i="6"/>
  <c r="L39" i="6"/>
  <c r="N39" i="6" s="1"/>
  <c r="K39" i="6"/>
  <c r="M39" i="6" s="1"/>
  <c r="C39" i="6"/>
  <c r="L19" i="6"/>
  <c r="N19" i="6" s="1"/>
  <c r="K19" i="6"/>
  <c r="M19" i="6" s="1"/>
  <c r="C19" i="6"/>
  <c r="L18" i="6"/>
  <c r="N18" i="6" s="1"/>
  <c r="K18" i="6"/>
  <c r="M18" i="6" s="1"/>
  <c r="C18" i="6"/>
  <c r="L17" i="6"/>
  <c r="N17" i="6" s="1"/>
  <c r="K17" i="6"/>
  <c r="M17" i="6" s="1"/>
  <c r="D17" i="6"/>
  <c r="C17" i="6"/>
  <c r="L16" i="6"/>
  <c r="N16" i="6" s="1"/>
  <c r="K16" i="6"/>
  <c r="M16" i="6" s="1"/>
  <c r="C16" i="6"/>
  <c r="L15" i="6"/>
  <c r="N15" i="6" s="1"/>
  <c r="K15" i="6"/>
  <c r="M15" i="6" s="1"/>
  <c r="C15" i="6"/>
  <c r="L91" i="5"/>
  <c r="N91" i="5" s="1"/>
  <c r="K91" i="5"/>
  <c r="M91" i="5" s="1"/>
  <c r="C91" i="5"/>
  <c r="L90" i="5"/>
  <c r="N90" i="5" s="1"/>
  <c r="K90" i="5"/>
  <c r="M90" i="5" s="1"/>
  <c r="C90" i="5"/>
  <c r="L89" i="5"/>
  <c r="N89" i="5" s="1"/>
  <c r="K89" i="5"/>
  <c r="M89" i="5" s="1"/>
  <c r="D89" i="5"/>
  <c r="C89" i="5"/>
  <c r="L88" i="5"/>
  <c r="N88" i="5" s="1"/>
  <c r="K88" i="5"/>
  <c r="C88" i="5"/>
  <c r="L87" i="5"/>
  <c r="K87" i="5"/>
  <c r="M87" i="5" s="1"/>
  <c r="C87" i="5"/>
  <c r="L67" i="5"/>
  <c r="N67" i="5" s="1"/>
  <c r="K67" i="5"/>
  <c r="M67" i="5" s="1"/>
  <c r="C67" i="5"/>
  <c r="L66" i="5"/>
  <c r="N66" i="5" s="1"/>
  <c r="K66" i="5"/>
  <c r="M66" i="5" s="1"/>
  <c r="C66" i="5"/>
  <c r="L65" i="5"/>
  <c r="N65" i="5" s="1"/>
  <c r="K65" i="5"/>
  <c r="M65" i="5" s="1"/>
  <c r="D65" i="5"/>
  <c r="C65" i="5"/>
  <c r="L64" i="5"/>
  <c r="N64" i="5" s="1"/>
  <c r="K64" i="5"/>
  <c r="M64" i="5" s="1"/>
  <c r="C64" i="5"/>
  <c r="L63" i="5"/>
  <c r="K63" i="5"/>
  <c r="C63" i="5"/>
  <c r="L43" i="5"/>
  <c r="N43" i="5" s="1"/>
  <c r="K43" i="5"/>
  <c r="M43" i="5" s="1"/>
  <c r="C43" i="5"/>
  <c r="L42" i="5"/>
  <c r="N42" i="5" s="1"/>
  <c r="K42" i="5"/>
  <c r="M42" i="5" s="1"/>
  <c r="C42" i="5"/>
  <c r="L41" i="5"/>
  <c r="N41" i="5" s="1"/>
  <c r="K41" i="5"/>
  <c r="M41" i="5" s="1"/>
  <c r="D41" i="5"/>
  <c r="C41" i="5"/>
  <c r="L40" i="5"/>
  <c r="N40" i="5" s="1"/>
  <c r="K40" i="5"/>
  <c r="M40" i="5" s="1"/>
  <c r="C40" i="5"/>
  <c r="L39" i="5"/>
  <c r="N39" i="5" s="1"/>
  <c r="K39" i="5"/>
  <c r="M39" i="5" s="1"/>
  <c r="C39" i="5"/>
  <c r="L19" i="5"/>
  <c r="N19" i="5" s="1"/>
  <c r="K19" i="5"/>
  <c r="M19" i="5" s="1"/>
  <c r="C19" i="5"/>
  <c r="L18" i="5"/>
  <c r="N18" i="5" s="1"/>
  <c r="K18" i="5"/>
  <c r="M18" i="5" s="1"/>
  <c r="C18" i="5"/>
  <c r="L17" i="5"/>
  <c r="N17" i="5" s="1"/>
  <c r="K17" i="5"/>
  <c r="M17" i="5" s="1"/>
  <c r="D17" i="5"/>
  <c r="C17" i="5"/>
  <c r="L16" i="5"/>
  <c r="N16" i="5" s="1"/>
  <c r="K16" i="5"/>
  <c r="M16" i="5" s="1"/>
  <c r="C16" i="5"/>
  <c r="L15" i="5"/>
  <c r="N15" i="5" s="1"/>
  <c r="K15" i="5"/>
  <c r="C15" i="5"/>
  <c r="L139" i="4"/>
  <c r="N139" i="4" s="1"/>
  <c r="K139" i="4"/>
  <c r="M139" i="4" s="1"/>
  <c r="C139" i="4"/>
  <c r="L138" i="4"/>
  <c r="N138" i="4" s="1"/>
  <c r="K138" i="4"/>
  <c r="M138" i="4" s="1"/>
  <c r="C138" i="4"/>
  <c r="L137" i="4"/>
  <c r="N137" i="4" s="1"/>
  <c r="K137" i="4"/>
  <c r="M137" i="4" s="1"/>
  <c r="D137" i="4"/>
  <c r="C137" i="4"/>
  <c r="L136" i="4"/>
  <c r="N136" i="4" s="1"/>
  <c r="K136" i="4"/>
  <c r="M136" i="4" s="1"/>
  <c r="C136" i="4"/>
  <c r="L135" i="4"/>
  <c r="N135" i="4" s="1"/>
  <c r="K135" i="4"/>
  <c r="M135" i="4" s="1"/>
  <c r="C135" i="4"/>
  <c r="L115" i="4"/>
  <c r="N115" i="4" s="1"/>
  <c r="K115" i="4"/>
  <c r="M115" i="4" s="1"/>
  <c r="C115" i="4"/>
  <c r="L114" i="4"/>
  <c r="N114" i="4" s="1"/>
  <c r="K114" i="4"/>
  <c r="M114" i="4" s="1"/>
  <c r="C114" i="4"/>
  <c r="L113" i="4"/>
  <c r="N113" i="4" s="1"/>
  <c r="K113" i="4"/>
  <c r="M113" i="4" s="1"/>
  <c r="D113" i="4"/>
  <c r="C113" i="4"/>
  <c r="L112" i="4"/>
  <c r="N112" i="4" s="1"/>
  <c r="K112" i="4"/>
  <c r="M112" i="4" s="1"/>
  <c r="C112" i="4"/>
  <c r="L111" i="4"/>
  <c r="N111" i="4" s="1"/>
  <c r="K111" i="4"/>
  <c r="M111" i="4" s="1"/>
  <c r="C111" i="4"/>
  <c r="L91" i="4"/>
  <c r="N91" i="4" s="1"/>
  <c r="K91" i="4"/>
  <c r="M91" i="4" s="1"/>
  <c r="C91" i="4"/>
  <c r="L90" i="4"/>
  <c r="N90" i="4" s="1"/>
  <c r="K90" i="4"/>
  <c r="M90" i="4" s="1"/>
  <c r="C90" i="4"/>
  <c r="L89" i="4"/>
  <c r="N89" i="4" s="1"/>
  <c r="K89" i="4"/>
  <c r="M89" i="4" s="1"/>
  <c r="D89" i="4"/>
  <c r="C89" i="4"/>
  <c r="L88" i="4"/>
  <c r="N88" i="4" s="1"/>
  <c r="K88" i="4"/>
  <c r="M88" i="4" s="1"/>
  <c r="C88" i="4"/>
  <c r="L87" i="4"/>
  <c r="K87" i="4"/>
  <c r="C87" i="4"/>
  <c r="L67" i="4"/>
  <c r="N67" i="4" s="1"/>
  <c r="K67" i="4"/>
  <c r="M67" i="4" s="1"/>
  <c r="C67" i="4"/>
  <c r="L66" i="4"/>
  <c r="N66" i="4" s="1"/>
  <c r="K66" i="4"/>
  <c r="M66" i="4" s="1"/>
  <c r="C66" i="4"/>
  <c r="L65" i="4"/>
  <c r="N65" i="4" s="1"/>
  <c r="K65" i="4"/>
  <c r="M65" i="4" s="1"/>
  <c r="D65" i="4"/>
  <c r="C65" i="4"/>
  <c r="L64" i="4"/>
  <c r="N64" i="4" s="1"/>
  <c r="K64" i="4"/>
  <c r="C64" i="4"/>
  <c r="L63" i="4"/>
  <c r="N63" i="4" s="1"/>
  <c r="K63" i="4"/>
  <c r="M63" i="4" s="1"/>
  <c r="C63" i="4"/>
  <c r="N43" i="4"/>
  <c r="L43" i="4"/>
  <c r="K43" i="4"/>
  <c r="M43" i="4" s="1"/>
  <c r="C43" i="4"/>
  <c r="L42" i="4"/>
  <c r="N42" i="4" s="1"/>
  <c r="K42" i="4"/>
  <c r="M42" i="4" s="1"/>
  <c r="C42" i="4"/>
  <c r="L41" i="4"/>
  <c r="N41" i="4" s="1"/>
  <c r="K41" i="4"/>
  <c r="M41" i="4" s="1"/>
  <c r="D41" i="4"/>
  <c r="C41" i="4"/>
  <c r="L40" i="4"/>
  <c r="N40" i="4" s="1"/>
  <c r="K40" i="4"/>
  <c r="M40" i="4" s="1"/>
  <c r="C40" i="4"/>
  <c r="L39" i="4"/>
  <c r="K39" i="4"/>
  <c r="C39" i="4"/>
  <c r="L19" i="4"/>
  <c r="N19" i="4" s="1"/>
  <c r="K19" i="4"/>
  <c r="M19" i="4" s="1"/>
  <c r="C19" i="4"/>
  <c r="L18" i="4"/>
  <c r="N18" i="4" s="1"/>
  <c r="K18" i="4"/>
  <c r="M18" i="4" s="1"/>
  <c r="C18" i="4"/>
  <c r="L17" i="4"/>
  <c r="N17" i="4" s="1"/>
  <c r="K17" i="4"/>
  <c r="M17" i="4" s="1"/>
  <c r="D17" i="4"/>
  <c r="C17" i="4"/>
  <c r="L16" i="4"/>
  <c r="N16" i="4" s="1"/>
  <c r="K16" i="4"/>
  <c r="M16" i="4" s="1"/>
  <c r="C16" i="4"/>
  <c r="L15" i="4"/>
  <c r="N15" i="4" s="1"/>
  <c r="K15" i="4"/>
  <c r="M15" i="4" s="1"/>
  <c r="C15" i="4"/>
  <c r="L115" i="3"/>
  <c r="N115" i="3" s="1"/>
  <c r="K115" i="3"/>
  <c r="M115" i="3" s="1"/>
  <c r="C115" i="3"/>
  <c r="L114" i="3"/>
  <c r="N114" i="3" s="1"/>
  <c r="K114" i="3"/>
  <c r="M114" i="3" s="1"/>
  <c r="C114" i="3"/>
  <c r="L113" i="3"/>
  <c r="N113" i="3" s="1"/>
  <c r="K113" i="3"/>
  <c r="M113" i="3" s="1"/>
  <c r="D113" i="3"/>
  <c r="C113" i="3"/>
  <c r="L112" i="3"/>
  <c r="N112" i="3" s="1"/>
  <c r="K112" i="3"/>
  <c r="M112" i="3" s="1"/>
  <c r="C112" i="3"/>
  <c r="L111" i="3"/>
  <c r="N111" i="3" s="1"/>
  <c r="K111" i="3"/>
  <c r="M111" i="3" s="1"/>
  <c r="C111" i="3"/>
  <c r="L91" i="3"/>
  <c r="N91" i="3" s="1"/>
  <c r="K91" i="3"/>
  <c r="M91" i="3" s="1"/>
  <c r="C91" i="3"/>
  <c r="L90" i="3"/>
  <c r="N90" i="3" s="1"/>
  <c r="K90" i="3"/>
  <c r="M90" i="3" s="1"/>
  <c r="C90" i="3"/>
  <c r="L89" i="3"/>
  <c r="N89" i="3" s="1"/>
  <c r="K89" i="3"/>
  <c r="M89" i="3" s="1"/>
  <c r="D89" i="3"/>
  <c r="C89" i="3"/>
  <c r="L88" i="3"/>
  <c r="N88" i="3" s="1"/>
  <c r="K88" i="3"/>
  <c r="M88" i="3" s="1"/>
  <c r="C88" i="3"/>
  <c r="L87" i="3"/>
  <c r="K87" i="3"/>
  <c r="M87" i="3" s="1"/>
  <c r="C87" i="3"/>
  <c r="L67" i="3"/>
  <c r="N67" i="3" s="1"/>
  <c r="K67" i="3"/>
  <c r="M67" i="3" s="1"/>
  <c r="C67" i="3"/>
  <c r="L66" i="3"/>
  <c r="N66" i="3" s="1"/>
  <c r="K66" i="3"/>
  <c r="M66" i="3" s="1"/>
  <c r="C66" i="3"/>
  <c r="L65" i="3"/>
  <c r="K65" i="3"/>
  <c r="M65" i="3" s="1"/>
  <c r="D65" i="3"/>
  <c r="C65" i="3"/>
  <c r="L64" i="3"/>
  <c r="N64" i="3" s="1"/>
  <c r="K64" i="3"/>
  <c r="M64" i="3" s="1"/>
  <c r="C64" i="3"/>
  <c r="L63" i="3"/>
  <c r="N63" i="3" s="1"/>
  <c r="K63" i="3"/>
  <c r="C63" i="3"/>
  <c r="L43" i="3"/>
  <c r="N43" i="3" s="1"/>
  <c r="K43" i="3"/>
  <c r="M43" i="3" s="1"/>
  <c r="C43" i="3"/>
  <c r="L42" i="3"/>
  <c r="N42" i="3" s="1"/>
  <c r="K42" i="3"/>
  <c r="M42" i="3" s="1"/>
  <c r="L41" i="3"/>
  <c r="N41" i="3" s="1"/>
  <c r="K41" i="3"/>
  <c r="M41" i="3" s="1"/>
  <c r="D41" i="3"/>
  <c r="C41" i="3"/>
  <c r="L40" i="3"/>
  <c r="N40" i="3" s="1"/>
  <c r="K40" i="3"/>
  <c r="M40" i="3" s="1"/>
  <c r="L39" i="3"/>
  <c r="K39" i="3"/>
  <c r="C39" i="3"/>
  <c r="L19" i="3"/>
  <c r="N19" i="3" s="1"/>
  <c r="K19" i="3"/>
  <c r="M19" i="3" s="1"/>
  <c r="C19" i="3"/>
  <c r="L18" i="3"/>
  <c r="N18" i="3" s="1"/>
  <c r="K18" i="3"/>
  <c r="M18" i="3" s="1"/>
  <c r="C18" i="3"/>
  <c r="L17" i="3"/>
  <c r="N17" i="3" s="1"/>
  <c r="K17" i="3"/>
  <c r="M17" i="3" s="1"/>
  <c r="D17" i="3"/>
  <c r="C17" i="3"/>
  <c r="L16" i="3"/>
  <c r="N16" i="3" s="1"/>
  <c r="K16" i="3"/>
  <c r="M16" i="3" s="1"/>
  <c r="C16" i="3"/>
  <c r="L15" i="3"/>
  <c r="K15" i="3"/>
  <c r="C15" i="3"/>
  <c r="L139" i="2"/>
  <c r="N139" i="2" s="1"/>
  <c r="K139" i="2"/>
  <c r="M139" i="2" s="1"/>
  <c r="C139" i="2"/>
  <c r="L138" i="2"/>
  <c r="N138" i="2" s="1"/>
  <c r="K138" i="2"/>
  <c r="M138" i="2" s="1"/>
  <c r="C138" i="2"/>
  <c r="L137" i="2"/>
  <c r="N137" i="2" s="1"/>
  <c r="K137" i="2"/>
  <c r="M137" i="2" s="1"/>
  <c r="D137" i="2"/>
  <c r="C137" i="2"/>
  <c r="L136" i="2"/>
  <c r="N136" i="2" s="1"/>
  <c r="K136" i="2"/>
  <c r="C136" i="2"/>
  <c r="L135" i="2"/>
  <c r="N135" i="2" s="1"/>
  <c r="K135" i="2"/>
  <c r="M135" i="2" s="1"/>
  <c r="C135" i="2"/>
  <c r="L115" i="2"/>
  <c r="N115" i="2" s="1"/>
  <c r="K115" i="2"/>
  <c r="M115" i="2" s="1"/>
  <c r="C115" i="2"/>
  <c r="L114" i="2"/>
  <c r="N114" i="2" s="1"/>
  <c r="K114" i="2"/>
  <c r="M114" i="2" s="1"/>
  <c r="C114" i="2"/>
  <c r="L113" i="2"/>
  <c r="N113" i="2" s="1"/>
  <c r="K113" i="2"/>
  <c r="M113" i="2" s="1"/>
  <c r="D113" i="2"/>
  <c r="C113" i="2"/>
  <c r="L112" i="2"/>
  <c r="N112" i="2" s="1"/>
  <c r="K112" i="2"/>
  <c r="M112" i="2" s="1"/>
  <c r="C112" i="2"/>
  <c r="L111" i="2"/>
  <c r="N111" i="2" s="1"/>
  <c r="K111" i="2"/>
  <c r="M111" i="2" s="1"/>
  <c r="C111" i="2"/>
  <c r="L91" i="2"/>
  <c r="N91" i="2" s="1"/>
  <c r="K91" i="2"/>
  <c r="M91" i="2" s="1"/>
  <c r="C91" i="2"/>
  <c r="L90" i="2"/>
  <c r="N90" i="2" s="1"/>
  <c r="K90" i="2"/>
  <c r="M90" i="2" s="1"/>
  <c r="C90" i="2"/>
  <c r="L89" i="2"/>
  <c r="N89" i="2" s="1"/>
  <c r="K89" i="2"/>
  <c r="M89" i="2" s="1"/>
  <c r="D89" i="2"/>
  <c r="C89" i="2"/>
  <c r="L88" i="2"/>
  <c r="N88" i="2" s="1"/>
  <c r="K88" i="2"/>
  <c r="M88" i="2" s="1"/>
  <c r="C88" i="2"/>
  <c r="L87" i="2"/>
  <c r="N87" i="2" s="1"/>
  <c r="K87" i="2"/>
  <c r="M87" i="2" s="1"/>
  <c r="C87" i="2"/>
  <c r="L67" i="2"/>
  <c r="N67" i="2" s="1"/>
  <c r="K67" i="2"/>
  <c r="M67" i="2" s="1"/>
  <c r="C67" i="2"/>
  <c r="L66" i="2"/>
  <c r="N66" i="2" s="1"/>
  <c r="K66" i="2"/>
  <c r="M66" i="2" s="1"/>
  <c r="C66" i="2"/>
  <c r="L65" i="2"/>
  <c r="N65" i="2" s="1"/>
  <c r="K65" i="2"/>
  <c r="M65" i="2" s="1"/>
  <c r="D65" i="2"/>
  <c r="C65" i="2"/>
  <c r="L64" i="2"/>
  <c r="N64" i="2" s="1"/>
  <c r="K64" i="2"/>
  <c r="M64" i="2" s="1"/>
  <c r="C64" i="2"/>
  <c r="L63" i="2"/>
  <c r="N63" i="2" s="1"/>
  <c r="K63" i="2"/>
  <c r="M63" i="2" s="1"/>
  <c r="C63" i="2"/>
  <c r="L43" i="2"/>
  <c r="N43" i="2" s="1"/>
  <c r="K43" i="2"/>
  <c r="M43" i="2" s="1"/>
  <c r="C43" i="2"/>
  <c r="L42" i="2"/>
  <c r="N42" i="2" s="1"/>
  <c r="K42" i="2"/>
  <c r="M42" i="2" s="1"/>
  <c r="C42" i="2"/>
  <c r="L41" i="2"/>
  <c r="N41" i="2" s="1"/>
  <c r="K41" i="2"/>
  <c r="M41" i="2" s="1"/>
  <c r="D41" i="2"/>
  <c r="C41" i="2"/>
  <c r="L40" i="2"/>
  <c r="N40" i="2" s="1"/>
  <c r="K40" i="2"/>
  <c r="M40" i="2" s="1"/>
  <c r="C40" i="2"/>
  <c r="L39" i="2"/>
  <c r="N39" i="2" s="1"/>
  <c r="K39" i="2"/>
  <c r="C39" i="2"/>
  <c r="L19" i="2"/>
  <c r="N19" i="2" s="1"/>
  <c r="K19" i="2"/>
  <c r="M19" i="2" s="1"/>
  <c r="C19" i="2"/>
  <c r="L18" i="2"/>
  <c r="N18" i="2" s="1"/>
  <c r="K18" i="2"/>
  <c r="M18" i="2" s="1"/>
  <c r="C18" i="2"/>
  <c r="L17" i="2"/>
  <c r="N17" i="2" s="1"/>
  <c r="K17" i="2"/>
  <c r="M17" i="2" s="1"/>
  <c r="D17" i="2"/>
  <c r="C17" i="2"/>
  <c r="L16" i="2"/>
  <c r="N16" i="2" s="1"/>
  <c r="K16" i="2"/>
  <c r="C16" i="2"/>
  <c r="L15" i="2"/>
  <c r="N15" i="2" s="1"/>
  <c r="K15" i="2"/>
  <c r="M15" i="2" s="1"/>
  <c r="C15" i="2"/>
  <c r="C15" i="1"/>
  <c r="K15" i="1"/>
  <c r="M15" i="1" s="1"/>
  <c r="M20" i="1" s="1"/>
  <c r="L15" i="1"/>
  <c r="N15" i="1" s="1"/>
  <c r="C16" i="1"/>
  <c r="K16" i="1"/>
  <c r="M16" i="1" s="1"/>
  <c r="L16" i="1"/>
  <c r="N16" i="1" s="1"/>
  <c r="C17" i="1"/>
  <c r="D17" i="1"/>
  <c r="K17" i="1"/>
  <c r="M17" i="1" s="1"/>
  <c r="L17" i="1"/>
  <c r="N17" i="1"/>
  <c r="C18" i="1"/>
  <c r="K18" i="1"/>
  <c r="L18" i="1"/>
  <c r="N18" i="1"/>
  <c r="M18" i="1"/>
  <c r="C19" i="1"/>
  <c r="K19" i="1"/>
  <c r="M19" i="1"/>
  <c r="L19" i="1"/>
  <c r="N19" i="1"/>
  <c r="K20" i="1"/>
  <c r="L20" i="1"/>
  <c r="K44" i="6" l="1"/>
  <c r="L44" i="6"/>
  <c r="N20" i="6"/>
  <c r="K20" i="6"/>
  <c r="L92" i="5"/>
  <c r="N87" i="5"/>
  <c r="N92" i="5" s="1"/>
  <c r="K92" i="5"/>
  <c r="K68" i="5"/>
  <c r="L68" i="5"/>
  <c r="M63" i="5"/>
  <c r="M68" i="5" s="1"/>
  <c r="N63" i="5"/>
  <c r="N68" i="5" s="1"/>
  <c r="K44" i="5"/>
  <c r="K20" i="5"/>
  <c r="L92" i="4"/>
  <c r="K92" i="4"/>
  <c r="M87" i="4"/>
  <c r="M92" i="4" s="1"/>
  <c r="N87" i="4"/>
  <c r="N92" i="4" s="1"/>
  <c r="L68" i="4"/>
  <c r="K68" i="4"/>
  <c r="K44" i="4"/>
  <c r="L44" i="4"/>
  <c r="M39" i="4"/>
  <c r="M44" i="4" s="1"/>
  <c r="M20" i="4"/>
  <c r="N20" i="4"/>
  <c r="M92" i="3"/>
  <c r="L92" i="3"/>
  <c r="N87" i="3"/>
  <c r="N92" i="3" s="1"/>
  <c r="K68" i="3"/>
  <c r="M63" i="3"/>
  <c r="M68" i="3" s="1"/>
  <c r="L68" i="3"/>
  <c r="K44" i="3"/>
  <c r="L44" i="3"/>
  <c r="M39" i="3"/>
  <c r="M44" i="3" s="1"/>
  <c r="K20" i="3"/>
  <c r="L20" i="3"/>
  <c r="K140" i="2"/>
  <c r="L140" i="2"/>
  <c r="N116" i="2"/>
  <c r="K92" i="2"/>
  <c r="N68" i="2"/>
  <c r="K44" i="2"/>
  <c r="K20" i="2"/>
  <c r="N20" i="8"/>
  <c r="M20" i="8"/>
  <c r="K20" i="8"/>
  <c r="L20" i="8"/>
  <c r="L20" i="7"/>
  <c r="N15" i="7"/>
  <c r="N20" i="7" s="1"/>
  <c r="M20" i="7"/>
  <c r="K20" i="7"/>
  <c r="N44" i="6"/>
  <c r="M44" i="6"/>
  <c r="M20" i="6"/>
  <c r="L20" i="6"/>
  <c r="N44" i="5"/>
  <c r="M44" i="5"/>
  <c r="N20" i="5"/>
  <c r="M15" i="5"/>
  <c r="M20" i="5" s="1"/>
  <c r="M88" i="5"/>
  <c r="M92" i="5" s="1"/>
  <c r="L44" i="5"/>
  <c r="L20" i="5"/>
  <c r="M140" i="4"/>
  <c r="N140" i="4"/>
  <c r="N68" i="4"/>
  <c r="M116" i="4"/>
  <c r="N116" i="4"/>
  <c r="K20" i="4"/>
  <c r="K140" i="4"/>
  <c r="M64" i="4"/>
  <c r="M68" i="4" s="1"/>
  <c r="K116" i="4"/>
  <c r="L140" i="4"/>
  <c r="N39" i="4"/>
  <c r="N44" i="4" s="1"/>
  <c r="L116" i="4"/>
  <c r="L20" i="4"/>
  <c r="M116" i="3"/>
  <c r="N116" i="3"/>
  <c r="N68" i="3"/>
  <c r="N39" i="3"/>
  <c r="N44" i="3" s="1"/>
  <c r="M15" i="3"/>
  <c r="M20" i="3" s="1"/>
  <c r="N15" i="3"/>
  <c r="N20" i="3" s="1"/>
  <c r="K116" i="3"/>
  <c r="K92" i="3"/>
  <c r="L116" i="3"/>
  <c r="N140" i="2"/>
  <c r="M136" i="2"/>
  <c r="M140" i="2" s="1"/>
  <c r="M116" i="2"/>
  <c r="K116" i="2"/>
  <c r="L116" i="2"/>
  <c r="N92" i="2"/>
  <c r="M92" i="2"/>
  <c r="L92" i="2"/>
  <c r="M68" i="2"/>
  <c r="L68" i="2"/>
  <c r="K68" i="2"/>
  <c r="N44" i="2"/>
  <c r="L44" i="2"/>
  <c r="M39" i="2"/>
  <c r="M44" i="2" s="1"/>
  <c r="N20" i="2"/>
  <c r="M16" i="2"/>
  <c r="M20" i="2" s="1"/>
  <c r="L20" i="2"/>
  <c r="N20" i="1"/>
  <c r="J23" i="1" s="1"/>
  <c r="J23" i="8" l="1"/>
  <c r="J71" i="4"/>
  <c r="J119" i="2"/>
  <c r="J23" i="6"/>
  <c r="J95" i="5"/>
  <c r="J47" i="5"/>
  <c r="J23" i="5"/>
  <c r="J95" i="4"/>
  <c r="J23" i="4"/>
  <c r="J95" i="3"/>
  <c r="J71" i="3"/>
  <c r="J47" i="3"/>
  <c r="J143" i="2"/>
  <c r="J95" i="2"/>
  <c r="J71" i="2"/>
  <c r="J47" i="2"/>
  <c r="J23" i="2"/>
  <c r="J23" i="7"/>
  <c r="J47" i="6"/>
  <c r="J71" i="5"/>
  <c r="J143" i="4"/>
  <c r="J119" i="4"/>
  <c r="J47" i="4"/>
  <c r="J119" i="3"/>
  <c r="J23" i="3"/>
</calcChain>
</file>

<file path=xl/sharedStrings.xml><?xml version="1.0" encoding="utf-8"?>
<sst xmlns="http://schemas.openxmlformats.org/spreadsheetml/2006/main" count="1191" uniqueCount="108">
  <si>
    <t>KILPAILU</t>
  </si>
  <si>
    <t>Suomen Pöytätennisliitto ry - SPTL</t>
  </si>
  <si>
    <t>JÄRJESTÄJÄ</t>
  </si>
  <si>
    <t>Joukkueottelun pöytäkirja</t>
  </si>
  <si>
    <t>LUOKKA</t>
  </si>
  <si>
    <t>2 pelaajaa</t>
  </si>
  <si>
    <t>PÄIVÄ</t>
  </si>
  <si>
    <t>Koti</t>
  </si>
  <si>
    <t>Vieras</t>
  </si>
  <si>
    <t>A</t>
  </si>
  <si>
    <t>X</t>
  </si>
  <si>
    <t>B</t>
  </si>
  <si>
    <t>Y</t>
  </si>
  <si>
    <t>Nelinpeli</t>
  </si>
  <si>
    <t>NP</t>
  </si>
  <si>
    <t>Ottelut</t>
  </si>
  <si>
    <t>Erät</t>
  </si>
  <si>
    <t>K</t>
  </si>
  <si>
    <t>V</t>
  </si>
  <si>
    <t>A-X</t>
  </si>
  <si>
    <t>B-Y</t>
  </si>
  <si>
    <t>Nelinp</t>
  </si>
  <si>
    <t>A-Y</t>
  </si>
  <si>
    <t>B-X</t>
  </si>
  <si>
    <t>Tulos</t>
  </si>
  <si>
    <t>Allekirjoitukset</t>
  </si>
  <si>
    <t>Kotijoukkue</t>
  </si>
  <si>
    <t>Vierasjoukkue</t>
  </si>
  <si>
    <t>Tuomari</t>
  </si>
  <si>
    <t>Voittaja</t>
  </si>
  <si>
    <t>PT-2000</t>
  </si>
  <si>
    <t>BK</t>
  </si>
  <si>
    <t>MBF</t>
  </si>
  <si>
    <t>Tip-70</t>
  </si>
  <si>
    <t>LPTS</t>
  </si>
  <si>
    <t>Pt-2000</t>
  </si>
  <si>
    <t>Wega</t>
  </si>
  <si>
    <t>BF-78</t>
  </si>
  <si>
    <t>BK 2</t>
  </si>
  <si>
    <t>BK 1</t>
  </si>
  <si>
    <t>Halex</t>
  </si>
  <si>
    <t>Tip-70 2</t>
  </si>
  <si>
    <t>ToTe</t>
  </si>
  <si>
    <t>TuTo</t>
  </si>
  <si>
    <t>MJO40</t>
  </si>
  <si>
    <t>MJO50</t>
  </si>
  <si>
    <t>MJO60</t>
  </si>
  <si>
    <t>MJO70</t>
  </si>
  <si>
    <t>MJO80</t>
  </si>
  <si>
    <t>Veteraanien Joukkue SM 2023</t>
  </si>
  <si>
    <t>KoKa</t>
  </si>
  <si>
    <t>BTK Halex</t>
  </si>
  <si>
    <t>Wega 3</t>
  </si>
  <si>
    <t>Wega 1</t>
  </si>
  <si>
    <t>PT-Jyväskylä</t>
  </si>
  <si>
    <t>TIP-70</t>
  </si>
  <si>
    <t>Juntunen Veikko</t>
  </si>
  <si>
    <t>Koskinen Veikko</t>
  </si>
  <si>
    <t>Varpula Risto</t>
  </si>
  <si>
    <t>Mäkinen Pertti</t>
  </si>
  <si>
    <t>Söderberg Roger</t>
  </si>
  <si>
    <t>Ramos Jose</t>
  </si>
  <si>
    <t>Heinonen Petri</t>
  </si>
  <si>
    <t>Kurvinen Matti</t>
  </si>
  <si>
    <t>Mikkola Jouko</t>
  </si>
  <si>
    <t>Vainio Matti</t>
  </si>
  <si>
    <t>Hallbäck Thomas</t>
  </si>
  <si>
    <t>Ollikainen Kai</t>
  </si>
  <si>
    <t>Kurunmäki Kyösti</t>
  </si>
  <si>
    <t>Viskman Marek</t>
  </si>
  <si>
    <t>Ovaska Jukka</t>
  </si>
  <si>
    <t>Tuomaala Petri</t>
  </si>
  <si>
    <t>Kivelä Leo</t>
  </si>
  <si>
    <t>Laaksonen Tommi</t>
  </si>
  <si>
    <t>Suotmaa Juha</t>
  </si>
  <si>
    <t>Rosten Ari</t>
  </si>
  <si>
    <t>Jutila Mikael</t>
  </si>
  <si>
    <t>Ingman Mats</t>
  </si>
  <si>
    <t>Reijola Timo</t>
  </si>
  <si>
    <t>Löppönen Hannu</t>
  </si>
  <si>
    <t>Sihvo Hannu</t>
  </si>
  <si>
    <t>Brander Richard</t>
  </si>
  <si>
    <t>Somervuori Jukka</t>
  </si>
  <si>
    <t>PT Jyväskylä</t>
  </si>
  <si>
    <t>Kara Tauno</t>
  </si>
  <si>
    <t>Rantala Kai</t>
  </si>
  <si>
    <t>TIP-70 1</t>
  </si>
  <si>
    <t>Nordling Eero</t>
  </si>
  <si>
    <t>Immonen Asko</t>
  </si>
  <si>
    <t>Reiman Seppo</t>
  </si>
  <si>
    <t>Saukko Lauri</t>
  </si>
  <si>
    <t>Kokkonen Jani</t>
  </si>
  <si>
    <t>Lehtinen Tero</t>
  </si>
  <si>
    <t>Pasanen Mika</t>
  </si>
  <si>
    <t>Savolainen Marko</t>
  </si>
  <si>
    <t>Tuomaila Petri</t>
  </si>
  <si>
    <t>Fouxman Dennis</t>
  </si>
  <si>
    <t>Palmgren Patrick</t>
  </si>
  <si>
    <t>Blomfelt Kaj</t>
  </si>
  <si>
    <t>Kirveskari Antti</t>
  </si>
  <si>
    <t>Zewi Gabriel</t>
  </si>
  <si>
    <t>Silen Johan</t>
  </si>
  <si>
    <t>Saapunki Ari</t>
  </si>
  <si>
    <t>Väisänen Veikko</t>
  </si>
  <si>
    <t>Niukkanen Pentti</t>
  </si>
  <si>
    <t>Lehtonen Kimmo</t>
  </si>
  <si>
    <t xml:space="preserve"> (Ei pelattu)</t>
  </si>
  <si>
    <t>NJO50 (Ei pelattu)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</si>
</sst>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d\.m\.yyyy;@"/>
  </numFmts>
  <fonts count="15">
    <font>
      <sz val="11"/>
      <color indexed="8"/>
      <name val="Calibri"/>
      <family val="2"/>
    </font>
    <font>
      <sz val="12"/>
      <name val="SWISS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SWISS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7" tint="0.59999389629810485"/>
        <bgColor indexed="29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5">
    <xf numFmtId="0" fontId="0" fillId="0" borderId="0" xfId="0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/>
    </xf>
    <xf numFmtId="164" fontId="8" fillId="0" borderId="2" xfId="1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/>
    </xf>
    <xf numFmtId="164" fontId="4" fillId="0" borderId="4" xfId="1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7" xfId="1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7" fillId="0" borderId="5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164" fontId="8" fillId="3" borderId="2" xfId="1" applyFont="1" applyFill="1" applyBorder="1" applyAlignment="1" applyProtection="1">
      <alignment horizontal="left"/>
      <protection locked="0"/>
    </xf>
    <xf numFmtId="164" fontId="4" fillId="3" borderId="4" xfId="1" applyFont="1" applyFill="1" applyBorder="1" applyAlignment="1" applyProtection="1">
      <alignment horizontal="left"/>
      <protection locked="0"/>
    </xf>
    <xf numFmtId="164" fontId="4" fillId="3" borderId="7" xfId="1" applyFont="1" applyFill="1" applyBorder="1" applyAlignment="1" applyProtection="1">
      <alignment horizontal="left"/>
      <protection locked="0"/>
    </xf>
    <xf numFmtId="0" fontId="12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11" fillId="0" borderId="19" xfId="0" applyFont="1" applyBorder="1" applyAlignment="1">
      <alignment horizontal="left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3" fillId="0" borderId="23" xfId="0" applyFont="1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27" xfId="0" applyBorder="1"/>
    <xf numFmtId="0" fontId="2" fillId="0" borderId="22" xfId="0" applyFont="1" applyBorder="1"/>
    <xf numFmtId="0" fontId="0" fillId="0" borderId="28" xfId="0" applyBorder="1"/>
    <xf numFmtId="0" fontId="0" fillId="0" borderId="29" xfId="0" applyBorder="1"/>
    <xf numFmtId="0" fontId="7" fillId="0" borderId="30" xfId="0" applyFont="1" applyBorder="1" applyAlignment="1">
      <alignment horizontal="center"/>
    </xf>
    <xf numFmtId="164" fontId="8" fillId="3" borderId="31" xfId="1" applyFont="1" applyFill="1" applyBorder="1" applyAlignment="1" applyProtection="1">
      <alignment horizontal="left"/>
      <protection locked="0"/>
    </xf>
    <xf numFmtId="0" fontId="9" fillId="0" borderId="32" xfId="0" applyFont="1" applyBorder="1" applyAlignment="1">
      <alignment horizontal="center"/>
    </xf>
    <xf numFmtId="164" fontId="4" fillId="3" borderId="33" xfId="1" applyFont="1" applyFill="1" applyBorder="1" applyAlignment="1" applyProtection="1">
      <alignment horizontal="left"/>
      <protection locked="0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164" fontId="4" fillId="3" borderId="37" xfId="1" applyFont="1" applyFill="1" applyBorder="1" applyAlignment="1" applyProtection="1">
      <alignment horizontal="left"/>
      <protection locked="0"/>
    </xf>
    <xf numFmtId="0" fontId="10" fillId="0" borderId="2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9" fillId="0" borderId="28" xfId="0" applyFont="1" applyBorder="1"/>
    <xf numFmtId="0" fontId="13" fillId="0" borderId="28" xfId="0" applyFont="1" applyBorder="1"/>
    <xf numFmtId="0" fontId="9" fillId="0" borderId="41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14" fontId="4" fillId="3" borderId="25" xfId="1" applyNumberFormat="1" applyFont="1" applyFill="1" applyBorder="1" applyAlignment="1" applyProtection="1">
      <alignment horizontal="left"/>
      <protection locked="0"/>
    </xf>
    <xf numFmtId="14" fontId="4" fillId="3" borderId="26" xfId="1" applyNumberFormat="1" applyFont="1" applyFill="1" applyBorder="1" applyAlignment="1" applyProtection="1">
      <alignment horizontal="left"/>
      <protection locked="0"/>
    </xf>
    <xf numFmtId="164" fontId="8" fillId="3" borderId="2" xfId="1" applyFont="1" applyFill="1" applyBorder="1" applyAlignment="1" applyProtection="1">
      <alignment horizontal="left"/>
      <protection locked="0"/>
    </xf>
    <xf numFmtId="164" fontId="8" fillId="3" borderId="31" xfId="1" applyFont="1" applyFill="1" applyBorder="1" applyAlignment="1" applyProtection="1">
      <alignment horizontal="left"/>
      <protection locked="0"/>
    </xf>
    <xf numFmtId="164" fontId="4" fillId="3" borderId="4" xfId="1" applyFont="1" applyFill="1" applyBorder="1" applyAlignment="1" applyProtection="1">
      <alignment horizontal="left"/>
      <protection locked="0"/>
    </xf>
    <xf numFmtId="164" fontId="4" fillId="3" borderId="33" xfId="1" applyFont="1" applyFill="1" applyBorder="1" applyAlignment="1" applyProtection="1">
      <alignment horizontal="left"/>
      <protection locked="0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64" fontId="4" fillId="3" borderId="7" xfId="1" applyFont="1" applyFill="1" applyBorder="1" applyAlignment="1" applyProtection="1">
      <alignment horizontal="left"/>
      <protection locked="0"/>
    </xf>
    <xf numFmtId="164" fontId="4" fillId="3" borderId="37" xfId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9" fillId="0" borderId="15" xfId="0" applyFont="1" applyBorder="1" applyAlignment="1">
      <alignment horizontal="left"/>
    </xf>
    <xf numFmtId="165" fontId="4" fillId="3" borderId="25" xfId="1" applyNumberFormat="1" applyFont="1" applyFill="1" applyBorder="1" applyAlignment="1" applyProtection="1">
      <alignment horizontal="left"/>
      <protection locked="0"/>
    </xf>
    <xf numFmtId="165" fontId="4" fillId="3" borderId="26" xfId="1" applyNumberFormat="1" applyFont="1" applyFill="1" applyBorder="1" applyAlignment="1" applyProtection="1">
      <alignment horizontal="left"/>
      <protection locked="0"/>
    </xf>
  </cellXfs>
  <cellStyles count="2">
    <cellStyle name="Normaali" xfId="0" builtinId="0"/>
    <cellStyle name="Normaali_LohkoKaavio_4-5_makro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xmlns="" id="{B0ED3654-15E9-FD23-8EFC-AF01A4F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E17696B-8E0D-41A6-9B82-276C2816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9304E6F1-3DAC-4B9C-87EE-4629DFC5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E3E047C7-24B8-4EF3-8D57-5E753F32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4702D7C6-1703-4EAF-972D-B1D68EA4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97</xdr:row>
      <xdr:rowOff>38100</xdr:rowOff>
    </xdr:from>
    <xdr:to>
      <xdr:col>1</xdr:col>
      <xdr:colOff>533400</xdr:colOff>
      <xdr:row>99</xdr:row>
      <xdr:rowOff>121920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7D0A0F52-7B45-43B7-A774-B0EFBC59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121</xdr:row>
      <xdr:rowOff>38100</xdr:rowOff>
    </xdr:from>
    <xdr:to>
      <xdr:col>1</xdr:col>
      <xdr:colOff>533400</xdr:colOff>
      <xdr:row>123</xdr:row>
      <xdr:rowOff>121920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412A0110-C9DE-44B0-B758-43C32FCD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AC59C26-FAB2-4837-BF28-73B2A136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D417A642-64E8-4B35-93EE-F2235B5F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DCAFDB5C-4F9E-4BFE-8190-2D81377E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41070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F85CB09F-FE4C-4332-B3BA-7B9FBC91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400556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97</xdr:row>
      <xdr:rowOff>38100</xdr:rowOff>
    </xdr:from>
    <xdr:to>
      <xdr:col>1</xdr:col>
      <xdr:colOff>533400</xdr:colOff>
      <xdr:row>99</xdr:row>
      <xdr:rowOff>121920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D5E13E05-11DF-49D3-9DB2-07CDCFB3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86004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DD29305-CF5B-4B71-AA20-6997A267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A7AE578-B72A-4049-A74E-50C56621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3BF3114-5AE9-4F71-B1EA-3BDFF76F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41070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8049BDAA-155B-4E9B-865C-8AD74A02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400556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97</xdr:row>
      <xdr:rowOff>38100</xdr:rowOff>
    </xdr:from>
    <xdr:to>
      <xdr:col>1</xdr:col>
      <xdr:colOff>533400</xdr:colOff>
      <xdr:row>99</xdr:row>
      <xdr:rowOff>121920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10993703-277D-41BD-BA71-AD37F8FD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86004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121</xdr:row>
      <xdr:rowOff>38100</xdr:rowOff>
    </xdr:from>
    <xdr:to>
      <xdr:col>1</xdr:col>
      <xdr:colOff>533400</xdr:colOff>
      <xdr:row>123</xdr:row>
      <xdr:rowOff>121920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17AF0A40-DE0C-455B-9992-DF41F4DA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31952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3A4C024-2F85-455C-AE15-66B923E7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E075E307-D18B-4EBB-B405-F0C5EAFF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C011BA3D-5A6B-46C2-8A8F-9CB0D05B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41070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3F93B99F-F4EC-4D90-A20E-DC659B6C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400556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ACDF56-4936-44FE-ADA9-C493BE8A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1737E7-D989-4EFF-9DF6-4D3F9D1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A8079B5-AC37-42E4-9389-897FCAD4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FE95EB6F-2B42-469D-A714-A6C63EFD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0DBC819-1DA2-409A-B14A-83DE810E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93260791-A8A4-4086-8353-F73D3BD9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80C26605-F661-4859-BAF8-0D11BC84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workbookViewId="0"/>
  </sheetViews>
  <sheetFormatPr defaultColWidth="11.5703125" defaultRowHeight="15"/>
  <cols>
    <col min="1" max="1" width="1.5703125" customWidth="1"/>
    <col min="2" max="2" width="8.28515625" customWidth="1"/>
    <col min="3" max="3" width="17.28515625" customWidth="1"/>
    <col min="4" max="4" width="19" customWidth="1"/>
    <col min="5" max="5" width="5.85546875" customWidth="1"/>
    <col min="6" max="6" width="5.7109375" customWidth="1"/>
    <col min="7" max="7" width="4.85546875" customWidth="1"/>
    <col min="8" max="8" width="5.5703125" customWidth="1"/>
    <col min="9" max="9" width="5.42578125" customWidth="1"/>
    <col min="10" max="10" width="5.140625" customWidth="1"/>
    <col min="11" max="14" width="3.7109375" customWidth="1"/>
    <col min="15" max="253" width="9.140625" customWidth="1"/>
  </cols>
  <sheetData>
    <row r="1" spans="2:20" ht="6.75" customHeight="1"/>
    <row r="2" spans="2:20">
      <c r="B2" s="44"/>
      <c r="C2" s="40"/>
      <c r="D2" s="40"/>
      <c r="E2" s="40"/>
      <c r="F2" s="45"/>
      <c r="G2" s="41" t="s">
        <v>0</v>
      </c>
      <c r="H2" s="42"/>
      <c r="I2" s="73"/>
      <c r="J2" s="73"/>
      <c r="K2" s="73"/>
      <c r="L2" s="73"/>
      <c r="M2" s="73"/>
      <c r="N2" s="74"/>
    </row>
    <row r="3" spans="2:20">
      <c r="B3" s="46"/>
      <c r="C3" s="1" t="s">
        <v>1</v>
      </c>
      <c r="D3" s="1"/>
      <c r="F3" s="2"/>
      <c r="G3" s="41" t="s">
        <v>2</v>
      </c>
      <c r="H3" s="43"/>
      <c r="I3" s="73"/>
      <c r="J3" s="73"/>
      <c r="K3" s="73"/>
      <c r="L3" s="73"/>
      <c r="M3" s="73"/>
      <c r="N3" s="74"/>
    </row>
    <row r="4" spans="2:20" ht="15.75">
      <c r="B4" s="46"/>
      <c r="C4" s="4" t="s">
        <v>3</v>
      </c>
      <c r="D4" s="4"/>
      <c r="F4" s="2"/>
      <c r="G4" s="41" t="s">
        <v>4</v>
      </c>
      <c r="H4" s="43"/>
      <c r="I4" s="73"/>
      <c r="J4" s="73"/>
      <c r="K4" s="73"/>
      <c r="L4" s="73"/>
      <c r="M4" s="73"/>
      <c r="N4" s="74"/>
    </row>
    <row r="5" spans="2:20" ht="15.75">
      <c r="B5" s="46"/>
      <c r="C5" t="s">
        <v>5</v>
      </c>
      <c r="D5" s="4"/>
      <c r="F5" s="2"/>
      <c r="G5" s="41" t="s">
        <v>6</v>
      </c>
      <c r="H5" s="43"/>
      <c r="I5" s="73"/>
      <c r="J5" s="73"/>
      <c r="K5" s="73"/>
      <c r="L5" s="73"/>
      <c r="M5" s="73"/>
      <c r="N5" s="74"/>
      <c r="R5" s="3"/>
      <c r="S5" s="3"/>
      <c r="T5" s="3"/>
    </row>
    <row r="6" spans="2:20">
      <c r="B6" s="46"/>
      <c r="N6" s="47"/>
      <c r="R6" s="3"/>
      <c r="S6" s="3"/>
      <c r="T6" s="3"/>
    </row>
    <row r="7" spans="2:20">
      <c r="B7" s="48" t="s">
        <v>7</v>
      </c>
      <c r="C7" s="75"/>
      <c r="D7" s="75"/>
      <c r="E7" s="6"/>
      <c r="F7" s="5" t="s">
        <v>8</v>
      </c>
      <c r="G7" s="75"/>
      <c r="H7" s="75"/>
      <c r="I7" s="75"/>
      <c r="J7" s="75"/>
      <c r="K7" s="75"/>
      <c r="L7" s="75"/>
      <c r="M7" s="75"/>
      <c r="N7" s="76"/>
    </row>
    <row r="8" spans="2:20">
      <c r="B8" s="50" t="s">
        <v>9</v>
      </c>
      <c r="C8" s="77"/>
      <c r="D8" s="77"/>
      <c r="E8" s="8"/>
      <c r="F8" s="7" t="s">
        <v>10</v>
      </c>
      <c r="G8" s="77"/>
      <c r="H8" s="77"/>
      <c r="I8" s="77"/>
      <c r="J8" s="77"/>
      <c r="K8" s="77"/>
      <c r="L8" s="77"/>
      <c r="M8" s="77"/>
      <c r="N8" s="78"/>
    </row>
    <row r="9" spans="2:20">
      <c r="B9" s="50" t="s">
        <v>11</v>
      </c>
      <c r="C9" s="77"/>
      <c r="D9" s="77"/>
      <c r="E9" s="8"/>
      <c r="F9" s="7" t="s">
        <v>12</v>
      </c>
      <c r="G9" s="77"/>
      <c r="H9" s="77"/>
      <c r="I9" s="77"/>
      <c r="J9" s="77"/>
      <c r="K9" s="77"/>
      <c r="L9" s="77"/>
      <c r="M9" s="77"/>
      <c r="N9" s="78"/>
    </row>
    <row r="10" spans="2:20">
      <c r="B10" s="79" t="s">
        <v>13</v>
      </c>
      <c r="C10" s="80"/>
      <c r="D10" s="80"/>
      <c r="E10" s="9"/>
      <c r="F10" s="80" t="s">
        <v>13</v>
      </c>
      <c r="G10" s="80"/>
      <c r="H10" s="80"/>
      <c r="I10" s="80"/>
      <c r="J10" s="80"/>
      <c r="K10" s="80"/>
      <c r="L10" s="80"/>
      <c r="M10" s="80"/>
      <c r="N10" s="81"/>
    </row>
    <row r="11" spans="2:20">
      <c r="B11" s="54" t="s">
        <v>14</v>
      </c>
      <c r="C11" s="77"/>
      <c r="D11" s="77"/>
      <c r="E11" s="8"/>
      <c r="F11" s="10" t="s">
        <v>14</v>
      </c>
      <c r="G11" s="77"/>
      <c r="H11" s="77"/>
      <c r="I11" s="77"/>
      <c r="J11" s="77"/>
      <c r="K11" s="77"/>
      <c r="L11" s="77"/>
      <c r="M11" s="77"/>
      <c r="N11" s="78"/>
    </row>
    <row r="12" spans="2:20">
      <c r="B12" s="55" t="s">
        <v>14</v>
      </c>
      <c r="C12" s="82"/>
      <c r="D12" s="82"/>
      <c r="E12" s="12"/>
      <c r="F12" s="11" t="s">
        <v>14</v>
      </c>
      <c r="G12" s="82"/>
      <c r="H12" s="82"/>
      <c r="I12" s="82"/>
      <c r="J12" s="82"/>
      <c r="K12" s="82"/>
      <c r="L12" s="82"/>
      <c r="M12" s="82"/>
      <c r="N12" s="83"/>
    </row>
    <row r="13" spans="2:20">
      <c r="B13" s="46"/>
      <c r="N13" s="47"/>
    </row>
    <row r="14" spans="2:20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84" t="s">
        <v>16</v>
      </c>
      <c r="L14" s="84"/>
      <c r="M14" s="13" t="s">
        <v>17</v>
      </c>
      <c r="N14" s="58" t="s">
        <v>18</v>
      </c>
    </row>
    <row r="15" spans="2:20">
      <c r="B15" s="59" t="s">
        <v>19</v>
      </c>
      <c r="C15" s="91" t="str">
        <f>IF(C8&gt;"",C8&amp;" - "&amp;G8,"")</f>
        <v/>
      </c>
      <c r="D15" s="91"/>
      <c r="E15" s="35"/>
      <c r="F15" s="39"/>
      <c r="G15" s="39"/>
      <c r="H15" s="39"/>
      <c r="I15" s="39"/>
      <c r="J15" s="37"/>
      <c r="K15" s="15" t="str">
        <f>IF(ISBLANK(F15),"",COUNTIF(F15:J15,"&gt;=0"))</f>
        <v/>
      </c>
      <c r="L15" s="16" t="str">
        <f>IF(ISBLANK(F15),"",IF(LEFT(F15)="-",1,0)+IF(LEFT(G15)="-",1,0)+IF(LEFT(H15)="-",1,0)+IF(LEFT(I15)="-",1,0)+IF(LEFT(J15)="-",1,0))</f>
        <v/>
      </c>
      <c r="M15" s="17" t="str">
        <f t="shared" ref="M15:N19" si="0">IF(K15=3,1,"")</f>
        <v/>
      </c>
      <c r="N15" s="60" t="str">
        <f t="shared" si="0"/>
        <v/>
      </c>
    </row>
    <row r="16" spans="2:20">
      <c r="B16" s="59" t="s">
        <v>20</v>
      </c>
      <c r="C16" s="91" t="str">
        <f>IF(C9&gt;"",C9&amp;" - "&amp;G9,"")</f>
        <v/>
      </c>
      <c r="D16" s="91"/>
      <c r="E16" s="35"/>
      <c r="F16" s="39"/>
      <c r="G16" s="39"/>
      <c r="H16" s="39"/>
      <c r="I16" s="39"/>
      <c r="J16" s="38"/>
      <c r="K16" s="10" t="str">
        <f>IF(ISBLANK(F16),"",COUNTIF(F16:J16,"&gt;=0"))</f>
        <v/>
      </c>
      <c r="L16" s="18" t="str">
        <f>IF(ISBLANK(F16),"",IF(LEFT(F16)="-",1,0)+IF(LEFT(G16)="-",1,0)+IF(LEFT(H16)="-",1,0)+IF(LEFT(I16)="-",1,0)+IF(LEFT(J16)="-",1,0))</f>
        <v/>
      </c>
      <c r="M16" s="19" t="str">
        <f t="shared" si="0"/>
        <v/>
      </c>
      <c r="N16" s="61" t="str">
        <f t="shared" si="0"/>
        <v/>
      </c>
    </row>
    <row r="17" spans="2:14">
      <c r="B17" s="62" t="s">
        <v>21</v>
      </c>
      <c r="C17" s="14" t="str">
        <f>IF(C11&gt;"",C11&amp;" / "&amp;C12,"")</f>
        <v/>
      </c>
      <c r="D17" s="14" t="str">
        <f>IF(G11&gt;"",G11&amp;" / "&amp;G12,"")</f>
        <v/>
      </c>
      <c r="E17" s="36"/>
      <c r="F17" s="39"/>
      <c r="G17" s="39"/>
      <c r="H17" s="39"/>
      <c r="I17" s="39"/>
      <c r="J17" s="38"/>
      <c r="K17" s="10" t="str">
        <f>IF(ISBLANK(F17),"",COUNTIF(F17:J17,"&gt;=0"))</f>
        <v/>
      </c>
      <c r="L17" s="18" t="str">
        <f>IF(ISBLANK(F17),"",IF(LEFT(F17)="-",1,0)+IF(LEFT(G17)="-",1,0)+IF(LEFT(H17)="-",1,0)+IF(LEFT(I17)="-",1,0)+IF(LEFT(J17)="-",1,0))</f>
        <v/>
      </c>
      <c r="M17" s="19" t="str">
        <f t="shared" si="0"/>
        <v/>
      </c>
      <c r="N17" s="61" t="str">
        <f t="shared" si="0"/>
        <v/>
      </c>
    </row>
    <row r="18" spans="2:14">
      <c r="B18" s="59" t="s">
        <v>22</v>
      </c>
      <c r="C18" s="91" t="str">
        <f>IF(C8&gt;"",C8&amp;" - "&amp;G9,"")</f>
        <v/>
      </c>
      <c r="D18" s="91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>
      <c r="B19" s="59" t="s">
        <v>23</v>
      </c>
      <c r="C19" s="91" t="str">
        <f>IF(C9&gt;"",C9&amp;" - "&amp;G8,"")</f>
        <v/>
      </c>
      <c r="D19" s="91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8.75">
      <c r="B20" s="46"/>
      <c r="F20" s="22"/>
      <c r="G20" s="22"/>
      <c r="H20" s="22"/>
      <c r="I20" s="92" t="s">
        <v>24</v>
      </c>
      <c r="J20" s="92"/>
      <c r="K20" s="23">
        <f>COUNTIF(K15:K19,"=3")</f>
        <v>0</v>
      </c>
      <c r="L20" s="24">
        <f>COUNTIF(L15:L19,"=3")</f>
        <v>0</v>
      </c>
      <c r="M20" s="33">
        <f>SUM(M15:M19)</f>
        <v>0</v>
      </c>
      <c r="N20" s="64">
        <f>SUM(N15:N19)</f>
        <v>0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85" t="s">
        <v>29</v>
      </c>
      <c r="K22" s="85"/>
      <c r="L22" s="85"/>
      <c r="M22" s="85"/>
      <c r="N22" s="86"/>
    </row>
    <row r="23" spans="2:14" ht="21">
      <c r="B23" s="87"/>
      <c r="C23" s="88"/>
      <c r="D23" s="88"/>
      <c r="E23" s="22"/>
      <c r="F23" s="88"/>
      <c r="G23" s="88"/>
      <c r="H23" s="88"/>
      <c r="I23" s="88"/>
      <c r="J23" s="89" t="str">
        <f>IF(M20=3,C7,IF(N20=3,G7,""))</f>
        <v/>
      </c>
      <c r="K23" s="89"/>
      <c r="L23" s="89"/>
      <c r="M23" s="89"/>
      <c r="N23" s="90"/>
    </row>
    <row r="24" spans="2:14" ht="6" customHeight="1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5" spans="2:14" ht="8.25" customHeight="1"/>
  </sheetData>
  <sheetProtection selectLockedCells="1" selectUnlockedCells="1"/>
  <mergeCells count="26">
    <mergeCell ref="J22:N22"/>
    <mergeCell ref="B23:D23"/>
    <mergeCell ref="F23:I23"/>
    <mergeCell ref="J23:N23"/>
    <mergeCell ref="C15:D15"/>
    <mergeCell ref="C16:D16"/>
    <mergeCell ref="C18:D18"/>
    <mergeCell ref="C19:D19"/>
    <mergeCell ref="I20:J20"/>
    <mergeCell ref="C11:D11"/>
    <mergeCell ref="G11:N11"/>
    <mergeCell ref="C12:D12"/>
    <mergeCell ref="G12:N12"/>
    <mergeCell ref="K14:L14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4"/>
  <sheetViews>
    <sheetView topLeftCell="A134" workbookViewId="0">
      <selection activeCell="A155" sqref="A155"/>
    </sheetView>
  </sheetViews>
  <sheetFormatPr defaultRowHeight="15"/>
  <sheetData>
    <row r="2" spans="2:14">
      <c r="B2" s="44"/>
      <c r="C2" s="40"/>
      <c r="D2" s="40"/>
      <c r="E2" s="40"/>
      <c r="F2" s="45"/>
      <c r="G2" s="41" t="s">
        <v>0</v>
      </c>
      <c r="H2" s="42"/>
      <c r="I2" s="73" t="s">
        <v>49</v>
      </c>
      <c r="J2" s="73"/>
      <c r="K2" s="73"/>
      <c r="L2" s="73"/>
      <c r="M2" s="73"/>
      <c r="N2" s="74"/>
    </row>
    <row r="3" spans="2:14">
      <c r="B3" s="46"/>
      <c r="C3" s="1" t="s">
        <v>1</v>
      </c>
      <c r="D3" s="1"/>
      <c r="F3" s="2"/>
      <c r="G3" s="41" t="s">
        <v>2</v>
      </c>
      <c r="H3" s="43"/>
      <c r="I3" s="73" t="s">
        <v>31</v>
      </c>
      <c r="J3" s="73"/>
      <c r="K3" s="73"/>
      <c r="L3" s="73"/>
      <c r="M3" s="73"/>
      <c r="N3" s="74"/>
    </row>
    <row r="4" spans="2:14" ht="15.75">
      <c r="B4" s="46"/>
      <c r="C4" s="4" t="s">
        <v>3</v>
      </c>
      <c r="D4" s="4"/>
      <c r="F4" s="2"/>
      <c r="G4" s="41" t="s">
        <v>4</v>
      </c>
      <c r="H4" s="43"/>
      <c r="I4" s="73" t="s">
        <v>44</v>
      </c>
      <c r="J4" s="73"/>
      <c r="K4" s="73"/>
      <c r="L4" s="73"/>
      <c r="M4" s="73"/>
      <c r="N4" s="74"/>
    </row>
    <row r="5" spans="2:14" ht="15.75">
      <c r="B5" s="46"/>
      <c r="C5" t="s">
        <v>5</v>
      </c>
      <c r="D5" s="4"/>
      <c r="F5" s="2"/>
      <c r="G5" s="41" t="s">
        <v>6</v>
      </c>
      <c r="H5" s="43"/>
      <c r="I5" s="93">
        <v>45248</v>
      </c>
      <c r="J5" s="93"/>
      <c r="K5" s="93"/>
      <c r="L5" s="93"/>
      <c r="M5" s="93"/>
      <c r="N5" s="94"/>
    </row>
    <row r="6" spans="2:14" ht="15.75" thickBot="1">
      <c r="B6" s="46"/>
      <c r="N6" s="47"/>
    </row>
    <row r="7" spans="2:14">
      <c r="B7" s="48" t="s">
        <v>7</v>
      </c>
      <c r="C7" s="75" t="s">
        <v>51</v>
      </c>
      <c r="D7" s="75"/>
      <c r="E7" s="6"/>
      <c r="F7" s="5" t="s">
        <v>8</v>
      </c>
      <c r="G7" s="75" t="s">
        <v>50</v>
      </c>
      <c r="H7" s="75"/>
      <c r="I7" s="75"/>
      <c r="J7" s="75"/>
      <c r="K7" s="75"/>
      <c r="L7" s="75"/>
      <c r="M7" s="75"/>
      <c r="N7" s="76"/>
    </row>
    <row r="8" spans="2:14">
      <c r="B8" s="50" t="s">
        <v>9</v>
      </c>
      <c r="C8" s="77" t="s">
        <v>76</v>
      </c>
      <c r="D8" s="77"/>
      <c r="E8" s="8"/>
      <c r="F8" s="7" t="s">
        <v>10</v>
      </c>
      <c r="G8" s="77" t="s">
        <v>96</v>
      </c>
      <c r="H8" s="77"/>
      <c r="I8" s="77"/>
      <c r="J8" s="77"/>
      <c r="K8" s="77"/>
      <c r="L8" s="77"/>
      <c r="M8" s="77"/>
      <c r="N8" s="78"/>
    </row>
    <row r="9" spans="2:14">
      <c r="B9" s="50" t="s">
        <v>11</v>
      </c>
      <c r="C9" s="77" t="s">
        <v>77</v>
      </c>
      <c r="D9" s="77"/>
      <c r="E9" s="8"/>
      <c r="F9" s="7" t="s">
        <v>12</v>
      </c>
      <c r="G9" s="77" t="s">
        <v>97</v>
      </c>
      <c r="H9" s="77"/>
      <c r="I9" s="77"/>
      <c r="J9" s="77"/>
      <c r="K9" s="77"/>
      <c r="L9" s="77"/>
      <c r="M9" s="77"/>
      <c r="N9" s="78"/>
    </row>
    <row r="10" spans="2:14">
      <c r="B10" s="79" t="s">
        <v>13</v>
      </c>
      <c r="C10" s="80"/>
      <c r="D10" s="80"/>
      <c r="E10" s="9"/>
      <c r="F10" s="80" t="s">
        <v>13</v>
      </c>
      <c r="G10" s="80"/>
      <c r="H10" s="80"/>
      <c r="I10" s="80"/>
      <c r="J10" s="80"/>
      <c r="K10" s="80"/>
      <c r="L10" s="80"/>
      <c r="M10" s="80"/>
      <c r="N10" s="81"/>
    </row>
    <row r="11" spans="2:14">
      <c r="B11" s="54" t="s">
        <v>14</v>
      </c>
      <c r="C11" s="77" t="s">
        <v>76</v>
      </c>
      <c r="D11" s="77"/>
      <c r="E11" s="8"/>
      <c r="F11" s="10" t="s">
        <v>14</v>
      </c>
      <c r="G11" s="77" t="s">
        <v>96</v>
      </c>
      <c r="H11" s="77"/>
      <c r="I11" s="77"/>
      <c r="J11" s="77"/>
      <c r="K11" s="77"/>
      <c r="L11" s="77"/>
      <c r="M11" s="77"/>
      <c r="N11" s="78"/>
    </row>
    <row r="12" spans="2:14" ht="15.75" thickBot="1">
      <c r="B12" s="55" t="s">
        <v>14</v>
      </c>
      <c r="C12" s="82" t="s">
        <v>77</v>
      </c>
      <c r="D12" s="82"/>
      <c r="E12" s="12"/>
      <c r="F12" s="11" t="s">
        <v>14</v>
      </c>
      <c r="G12" s="82" t="s">
        <v>97</v>
      </c>
      <c r="H12" s="82"/>
      <c r="I12" s="82"/>
      <c r="J12" s="82"/>
      <c r="K12" s="82"/>
      <c r="L12" s="82"/>
      <c r="M12" s="82"/>
      <c r="N12" s="83"/>
    </row>
    <row r="13" spans="2:14">
      <c r="B13" s="46"/>
      <c r="N13" s="47"/>
    </row>
    <row r="14" spans="2:14" ht="15.75" thickBot="1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84" t="s">
        <v>16</v>
      </c>
      <c r="L14" s="84"/>
      <c r="M14" s="13" t="s">
        <v>17</v>
      </c>
      <c r="N14" s="58" t="s">
        <v>18</v>
      </c>
    </row>
    <row r="15" spans="2:14">
      <c r="B15" s="59" t="s">
        <v>19</v>
      </c>
      <c r="C15" s="91" t="str">
        <f>IF(C8&gt;"",C8&amp;" - "&amp;G8,"")</f>
        <v>Jutila Mikael - Fouxman Dennis</v>
      </c>
      <c r="D15" s="91"/>
      <c r="E15" s="35"/>
      <c r="F15" s="39">
        <v>-5</v>
      </c>
      <c r="G15" s="39">
        <v>-7</v>
      </c>
      <c r="H15" s="39">
        <v>5</v>
      </c>
      <c r="I15" s="39">
        <v>-4</v>
      </c>
      <c r="J15" s="37"/>
      <c r="K15" s="15">
        <f>IF(ISBLANK(F15),"",COUNTIF(F15:J15,"&gt;=0"))</f>
        <v>1</v>
      </c>
      <c r="L15" s="16">
        <f>IF(ISBLANK(F15),"",IF(LEFT(F15)="-",1,0)+IF(LEFT(G15)="-",1,0)+IF(LEFT(H15)="-",1,0)+IF(LEFT(I15)="-",1,0)+IF(LEFT(J15)="-",1,0))</f>
        <v>3</v>
      </c>
      <c r="M15" s="17" t="str">
        <f t="shared" ref="M15:N19" si="0">IF(K15=3,1,"")</f>
        <v/>
      </c>
      <c r="N15" s="60">
        <f t="shared" si="0"/>
        <v>1</v>
      </c>
    </row>
    <row r="16" spans="2:14">
      <c r="B16" s="59" t="s">
        <v>20</v>
      </c>
      <c r="C16" s="91" t="str">
        <f>IF(C9&gt;"",C9&amp;" - "&amp;G9,"")</f>
        <v>Ingman Mats - Palmgren Patrick</v>
      </c>
      <c r="D16" s="91"/>
      <c r="E16" s="35"/>
      <c r="F16" s="39">
        <v>-6</v>
      </c>
      <c r="G16" s="39">
        <v>-4</v>
      </c>
      <c r="H16" s="39">
        <v>9</v>
      </c>
      <c r="I16" s="39">
        <v>5</v>
      </c>
      <c r="J16" s="38">
        <v>-10</v>
      </c>
      <c r="K16" s="10">
        <f>IF(ISBLANK(F16),"",COUNTIF(F16:J16,"&gt;=0"))</f>
        <v>2</v>
      </c>
      <c r="L16" s="18">
        <f>IF(ISBLANK(F16),"",IF(LEFT(F16)="-",1,0)+IF(LEFT(G16)="-",1,0)+IF(LEFT(H16)="-",1,0)+IF(LEFT(I16)="-",1,0)+IF(LEFT(J16)="-",1,0))</f>
        <v>3</v>
      </c>
      <c r="M16" s="19" t="str">
        <f t="shared" si="0"/>
        <v/>
      </c>
      <c r="N16" s="61">
        <f t="shared" si="0"/>
        <v>1</v>
      </c>
    </row>
    <row r="17" spans="2:14">
      <c r="B17" s="62" t="s">
        <v>21</v>
      </c>
      <c r="C17" s="14" t="str">
        <f>IF(C11&gt;"",C11&amp;" / "&amp;C12,"")</f>
        <v>Jutila Mikael / Ingman Mats</v>
      </c>
      <c r="D17" s="14" t="str">
        <f>IF(G11&gt;"",G11&amp;" / "&amp;G12,"")</f>
        <v>Fouxman Dennis / Palmgren Patrick</v>
      </c>
      <c r="E17" s="36"/>
      <c r="F17" s="39">
        <v>-7</v>
      </c>
      <c r="G17" s="39">
        <v>-6</v>
      </c>
      <c r="H17" s="39">
        <v>8</v>
      </c>
      <c r="I17" s="39">
        <v>-9</v>
      </c>
      <c r="J17" s="38"/>
      <c r="K17" s="10">
        <f>IF(ISBLANK(F17),"",COUNTIF(F17:J17,"&gt;=0"))</f>
        <v>1</v>
      </c>
      <c r="L17" s="18">
        <f>IF(ISBLANK(F17),"",IF(LEFT(F17)="-",1,0)+IF(LEFT(G17)="-",1,0)+IF(LEFT(H17)="-",1,0)+IF(LEFT(I17)="-",1,0)+IF(LEFT(J17)="-",1,0))</f>
        <v>3</v>
      </c>
      <c r="M17" s="19" t="str">
        <f t="shared" si="0"/>
        <v/>
      </c>
      <c r="N17" s="61">
        <f t="shared" si="0"/>
        <v>1</v>
      </c>
    </row>
    <row r="18" spans="2:14">
      <c r="B18" s="59" t="s">
        <v>22</v>
      </c>
      <c r="C18" s="91" t="str">
        <f>IF(C8&gt;"",C8&amp;" - "&amp;G9,"")</f>
        <v>Jutila Mikael - Palmgren Patrick</v>
      </c>
      <c r="D18" s="91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 ht="15.75" thickBot="1">
      <c r="B19" s="59" t="s">
        <v>23</v>
      </c>
      <c r="C19" s="91" t="str">
        <f>IF(C9&gt;"",C9&amp;" - "&amp;G8,"")</f>
        <v>Ingman Mats - Fouxman Dennis</v>
      </c>
      <c r="D19" s="91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9.5" thickBot="1">
      <c r="B20" s="46"/>
      <c r="F20" s="22"/>
      <c r="G20" s="22"/>
      <c r="H20" s="22"/>
      <c r="I20" s="92" t="s">
        <v>24</v>
      </c>
      <c r="J20" s="92"/>
      <c r="K20" s="23">
        <f>COUNTIF(K15:K19,"=3")</f>
        <v>0</v>
      </c>
      <c r="L20" s="24">
        <f>COUNTIF(L15:L19,"=3")</f>
        <v>3</v>
      </c>
      <c r="M20" s="33">
        <f>SUM(M15:M19)</f>
        <v>0</v>
      </c>
      <c r="N20" s="64">
        <f>SUM(N15:N19)</f>
        <v>3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85" t="s">
        <v>29</v>
      </c>
      <c r="K22" s="85"/>
      <c r="L22" s="85"/>
      <c r="M22" s="85"/>
      <c r="N22" s="86"/>
    </row>
    <row r="23" spans="2:14" ht="21.75" thickBot="1">
      <c r="B23" s="87"/>
      <c r="C23" s="88"/>
      <c r="D23" s="88"/>
      <c r="E23" s="22"/>
      <c r="F23" s="88"/>
      <c r="G23" s="88"/>
      <c r="H23" s="88"/>
      <c r="I23" s="88"/>
      <c r="J23" s="89" t="str">
        <f>IF(M20=3,C7,IF(N20=3,G7,""))</f>
        <v>KoKa</v>
      </c>
      <c r="K23" s="89"/>
      <c r="L23" s="89"/>
      <c r="M23" s="89"/>
      <c r="N23" s="90"/>
    </row>
    <row r="24" spans="2:1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6" spans="2:14">
      <c r="B26" s="44"/>
      <c r="C26" s="40"/>
      <c r="D26" s="40"/>
      <c r="E26" s="40"/>
      <c r="F26" s="45"/>
      <c r="G26" s="41" t="s">
        <v>0</v>
      </c>
      <c r="H26" s="42"/>
      <c r="I26" s="73" t="s">
        <v>49</v>
      </c>
      <c r="J26" s="73"/>
      <c r="K26" s="73"/>
      <c r="L26" s="73"/>
      <c r="M26" s="73"/>
      <c r="N26" s="74"/>
    </row>
    <row r="27" spans="2:14">
      <c r="B27" s="46"/>
      <c r="C27" s="1" t="s">
        <v>1</v>
      </c>
      <c r="D27" s="1"/>
      <c r="F27" s="2"/>
      <c r="G27" s="41" t="s">
        <v>2</v>
      </c>
      <c r="H27" s="43"/>
      <c r="I27" s="73" t="s">
        <v>31</v>
      </c>
      <c r="J27" s="73"/>
      <c r="K27" s="73"/>
      <c r="L27" s="73"/>
      <c r="M27" s="73"/>
      <c r="N27" s="74"/>
    </row>
    <row r="28" spans="2:14" ht="15.75">
      <c r="B28" s="46"/>
      <c r="C28" s="4" t="s">
        <v>3</v>
      </c>
      <c r="D28" s="4"/>
      <c r="F28" s="2"/>
      <c r="G28" s="41" t="s">
        <v>4</v>
      </c>
      <c r="H28" s="43"/>
      <c r="I28" s="73" t="s">
        <v>44</v>
      </c>
      <c r="J28" s="73"/>
      <c r="K28" s="73"/>
      <c r="L28" s="73"/>
      <c r="M28" s="73"/>
      <c r="N28" s="74"/>
    </row>
    <row r="29" spans="2:14" ht="15.75">
      <c r="B29" s="46"/>
      <c r="C29" t="s">
        <v>5</v>
      </c>
      <c r="D29" s="4"/>
      <c r="F29" s="2"/>
      <c r="G29" s="41" t="s">
        <v>6</v>
      </c>
      <c r="H29" s="43"/>
      <c r="I29" s="93">
        <v>45248</v>
      </c>
      <c r="J29" s="93"/>
      <c r="K29" s="93"/>
      <c r="L29" s="93"/>
      <c r="M29" s="93"/>
      <c r="N29" s="94"/>
    </row>
    <row r="30" spans="2:14" ht="15.75" thickBot="1">
      <c r="B30" s="46"/>
      <c r="N30" s="47"/>
    </row>
    <row r="31" spans="2:14">
      <c r="B31" s="48" t="s">
        <v>7</v>
      </c>
      <c r="C31" s="75" t="s">
        <v>30</v>
      </c>
      <c r="D31" s="75"/>
      <c r="E31" s="6"/>
      <c r="F31" s="5" t="s">
        <v>8</v>
      </c>
      <c r="G31" s="75" t="s">
        <v>31</v>
      </c>
      <c r="H31" s="75"/>
      <c r="I31" s="75"/>
      <c r="J31" s="75"/>
      <c r="K31" s="75"/>
      <c r="L31" s="75"/>
      <c r="M31" s="75"/>
      <c r="N31" s="76"/>
    </row>
    <row r="32" spans="2:14">
      <c r="B32" s="50" t="s">
        <v>9</v>
      </c>
      <c r="C32" s="77" t="s">
        <v>91</v>
      </c>
      <c r="D32" s="77"/>
      <c r="E32" s="8"/>
      <c r="F32" s="7" t="s">
        <v>10</v>
      </c>
      <c r="G32" s="77" t="s">
        <v>78</v>
      </c>
      <c r="H32" s="77"/>
      <c r="I32" s="77"/>
      <c r="J32" s="77"/>
      <c r="K32" s="77"/>
      <c r="L32" s="77"/>
      <c r="M32" s="77"/>
      <c r="N32" s="78"/>
    </row>
    <row r="33" spans="2:14">
      <c r="B33" s="50" t="s">
        <v>11</v>
      </c>
      <c r="C33" s="77" t="s">
        <v>92</v>
      </c>
      <c r="D33" s="77"/>
      <c r="E33" s="8"/>
      <c r="F33" s="7" t="s">
        <v>12</v>
      </c>
      <c r="G33" s="77" t="s">
        <v>94</v>
      </c>
      <c r="H33" s="77"/>
      <c r="I33" s="77"/>
      <c r="J33" s="77"/>
      <c r="K33" s="77"/>
      <c r="L33" s="77"/>
      <c r="M33" s="77"/>
      <c r="N33" s="78"/>
    </row>
    <row r="34" spans="2:14">
      <c r="B34" s="79" t="s">
        <v>13</v>
      </c>
      <c r="C34" s="80"/>
      <c r="D34" s="80"/>
      <c r="E34" s="9"/>
      <c r="F34" s="80" t="s">
        <v>13</v>
      </c>
      <c r="G34" s="80"/>
      <c r="H34" s="80"/>
      <c r="I34" s="80"/>
      <c r="J34" s="80"/>
      <c r="K34" s="80"/>
      <c r="L34" s="80"/>
      <c r="M34" s="80"/>
      <c r="N34" s="81"/>
    </row>
    <row r="35" spans="2:14">
      <c r="B35" s="54" t="s">
        <v>14</v>
      </c>
      <c r="C35" s="77" t="s">
        <v>91</v>
      </c>
      <c r="D35" s="77"/>
      <c r="E35" s="8"/>
      <c r="F35" s="10" t="s">
        <v>14</v>
      </c>
      <c r="G35" s="77" t="s">
        <v>78</v>
      </c>
      <c r="H35" s="77"/>
      <c r="I35" s="77"/>
      <c r="J35" s="77"/>
      <c r="K35" s="77"/>
      <c r="L35" s="77"/>
      <c r="M35" s="77"/>
      <c r="N35" s="78"/>
    </row>
    <row r="36" spans="2:14" ht="15.75" thickBot="1">
      <c r="B36" s="55" t="s">
        <v>14</v>
      </c>
      <c r="C36" s="82" t="s">
        <v>93</v>
      </c>
      <c r="D36" s="82"/>
      <c r="E36" s="12"/>
      <c r="F36" s="11" t="s">
        <v>14</v>
      </c>
      <c r="G36" s="82" t="s">
        <v>94</v>
      </c>
      <c r="H36" s="82"/>
      <c r="I36" s="82"/>
      <c r="J36" s="82"/>
      <c r="K36" s="82"/>
      <c r="L36" s="82"/>
      <c r="M36" s="82"/>
      <c r="N36" s="83"/>
    </row>
    <row r="37" spans="2:14">
      <c r="B37" s="46"/>
      <c r="N37" s="47"/>
    </row>
    <row r="38" spans="2:14" ht="15.75" thickBot="1">
      <c r="B38" s="57" t="s">
        <v>15</v>
      </c>
      <c r="F38" s="13">
        <v>1</v>
      </c>
      <c r="G38" s="13">
        <v>2</v>
      </c>
      <c r="H38" s="13">
        <v>3</v>
      </c>
      <c r="I38" s="13">
        <v>4</v>
      </c>
      <c r="J38" s="13">
        <v>5</v>
      </c>
      <c r="K38" s="84" t="s">
        <v>16</v>
      </c>
      <c r="L38" s="84"/>
      <c r="M38" s="13" t="s">
        <v>17</v>
      </c>
      <c r="N38" s="58" t="s">
        <v>18</v>
      </c>
    </row>
    <row r="39" spans="2:14">
      <c r="B39" s="59" t="s">
        <v>19</v>
      </c>
      <c r="C39" s="91" t="str">
        <f>IF(C32&gt;"",C32&amp;" - "&amp;G32,"")</f>
        <v>Kokkonen Jani - Reijola Timo</v>
      </c>
      <c r="D39" s="91"/>
      <c r="E39" s="35"/>
      <c r="F39" s="39">
        <v>7</v>
      </c>
      <c r="G39" s="39">
        <v>5</v>
      </c>
      <c r="H39" s="39">
        <v>2</v>
      </c>
      <c r="I39" s="39"/>
      <c r="J39" s="37"/>
      <c r="K39" s="15">
        <f>IF(ISBLANK(F39),"",COUNTIF(F39:J39,"&gt;=0"))</f>
        <v>3</v>
      </c>
      <c r="L39" s="16">
        <f>IF(ISBLANK(F39),"",IF(LEFT(F39)="-",1,0)+IF(LEFT(G39)="-",1,0)+IF(LEFT(H39)="-",1,0)+IF(LEFT(I39)="-",1,0)+IF(LEFT(J39)="-",1,0))</f>
        <v>0</v>
      </c>
      <c r="M39" s="17">
        <f t="shared" ref="M39:N43" si="1">IF(K39=3,1,"")</f>
        <v>1</v>
      </c>
      <c r="N39" s="60" t="str">
        <f t="shared" si="1"/>
        <v/>
      </c>
    </row>
    <row r="40" spans="2:14">
      <c r="B40" s="59" t="s">
        <v>20</v>
      </c>
      <c r="C40" s="91" t="str">
        <f>IF(C33&gt;"",C33&amp;" - "&amp;G33,"")</f>
        <v>Lehtinen Tero - Savolainen Marko</v>
      </c>
      <c r="D40" s="91"/>
      <c r="E40" s="35"/>
      <c r="F40" s="39">
        <v>-11</v>
      </c>
      <c r="G40" s="39">
        <v>10</v>
      </c>
      <c r="H40" s="39">
        <v>-8</v>
      </c>
      <c r="I40" s="39">
        <v>10</v>
      </c>
      <c r="J40" s="38">
        <v>5</v>
      </c>
      <c r="K40" s="10">
        <f>IF(ISBLANK(F40),"",COUNTIF(F40:J40,"&gt;=0"))</f>
        <v>3</v>
      </c>
      <c r="L40" s="18">
        <f>IF(ISBLANK(F40),"",IF(LEFT(F40)="-",1,0)+IF(LEFT(G40)="-",1,0)+IF(LEFT(H40)="-",1,0)+IF(LEFT(I40)="-",1,0)+IF(LEFT(J40)="-",1,0))</f>
        <v>2</v>
      </c>
      <c r="M40" s="19">
        <f t="shared" si="1"/>
        <v>1</v>
      </c>
      <c r="N40" s="61" t="str">
        <f t="shared" si="1"/>
        <v/>
      </c>
    </row>
    <row r="41" spans="2:14">
      <c r="B41" s="62" t="s">
        <v>21</v>
      </c>
      <c r="C41" s="14" t="str">
        <f>IF(C35&gt;"",C35&amp;" / "&amp;C36,"")</f>
        <v>Kokkonen Jani / Pasanen Mika</v>
      </c>
      <c r="D41" s="14" t="str">
        <f>IF(G35&gt;"",G35&amp;" / "&amp;G36,"")</f>
        <v>Reijola Timo / Savolainen Marko</v>
      </c>
      <c r="E41" s="36"/>
      <c r="F41" s="39">
        <v>8</v>
      </c>
      <c r="G41" s="39">
        <v>-5</v>
      </c>
      <c r="H41" s="39">
        <v>8</v>
      </c>
      <c r="I41" s="39">
        <v>9</v>
      </c>
      <c r="J41" s="38"/>
      <c r="K41" s="10">
        <f>IF(ISBLANK(F41),"",COUNTIF(F41:J41,"&gt;=0"))</f>
        <v>3</v>
      </c>
      <c r="L41" s="18">
        <f>IF(ISBLANK(F41),"",IF(LEFT(F41)="-",1,0)+IF(LEFT(G41)="-",1,0)+IF(LEFT(H41)="-",1,0)+IF(LEFT(I41)="-",1,0)+IF(LEFT(J41)="-",1,0))</f>
        <v>1</v>
      </c>
      <c r="M41" s="19">
        <f t="shared" si="1"/>
        <v>1</v>
      </c>
      <c r="N41" s="61" t="str">
        <f t="shared" si="1"/>
        <v/>
      </c>
    </row>
    <row r="42" spans="2:14">
      <c r="B42" s="59" t="s">
        <v>22</v>
      </c>
      <c r="C42" s="91" t="str">
        <f>IF(C32&gt;"",C32&amp;" - "&amp;G33,"")</f>
        <v>Kokkonen Jani - Savolainen Marko</v>
      </c>
      <c r="D42" s="91"/>
      <c r="E42" s="35"/>
      <c r="F42" s="39"/>
      <c r="G42" s="39"/>
      <c r="H42" s="39"/>
      <c r="I42" s="39"/>
      <c r="J42" s="38"/>
      <c r="K42" s="10" t="str">
        <f>IF(ISBLANK(F42),"",COUNTIF(F42:J42,"&gt;=0"))</f>
        <v/>
      </c>
      <c r="L42" s="18" t="str">
        <f>IF(ISBLANK(F42),"",IF(LEFT(F42)="-",1,0)+IF(LEFT(G42)="-",1,0)+IF(LEFT(H42)="-",1,0)+IF(LEFT(I42)="-",1,0)+IF(LEFT(J42)="-",1,0))</f>
        <v/>
      </c>
      <c r="M42" s="19" t="str">
        <f t="shared" si="1"/>
        <v/>
      </c>
      <c r="N42" s="61" t="str">
        <f t="shared" si="1"/>
        <v/>
      </c>
    </row>
    <row r="43" spans="2:14" ht="15.75" thickBot="1">
      <c r="B43" s="59" t="s">
        <v>23</v>
      </c>
      <c r="C43" s="91" t="str">
        <f>IF(C33&gt;"",C33&amp;" - "&amp;G32,"")</f>
        <v>Lehtinen Tero - Reijola Timo</v>
      </c>
      <c r="D43" s="91"/>
      <c r="E43" s="35"/>
      <c r="F43" s="39"/>
      <c r="G43" s="39"/>
      <c r="H43" s="39"/>
      <c r="I43" s="39"/>
      <c r="J43" s="38"/>
      <c r="K43" s="11" t="str">
        <f>IF(ISBLANK(F43),"",COUNTIF(F43:J43,"&gt;=0"))</f>
        <v/>
      </c>
      <c r="L43" s="20" t="str">
        <f>IF(ISBLANK(F43),"",IF(LEFT(F43)="-",1,0)+IF(LEFT(G43)="-",1,0)+IF(LEFT(H43)="-",1,0)+IF(LEFT(I43)="-",1,0)+IF(LEFT(J43)="-",1,0))</f>
        <v/>
      </c>
      <c r="M43" s="21" t="str">
        <f t="shared" si="1"/>
        <v/>
      </c>
      <c r="N43" s="63" t="str">
        <f t="shared" si="1"/>
        <v/>
      </c>
    </row>
    <row r="44" spans="2:14" ht="19.5" thickBot="1">
      <c r="B44" s="46"/>
      <c r="F44" s="22"/>
      <c r="G44" s="22"/>
      <c r="H44" s="22"/>
      <c r="I44" s="92" t="s">
        <v>24</v>
      </c>
      <c r="J44" s="92"/>
      <c r="K44" s="23">
        <f>COUNTIF(K39:K43,"=3")</f>
        <v>3</v>
      </c>
      <c r="L44" s="24">
        <f>COUNTIF(L39:L43,"=3")</f>
        <v>0</v>
      </c>
      <c r="M44" s="33">
        <f>SUM(M39:M43)</f>
        <v>3</v>
      </c>
      <c r="N44" s="64">
        <f>SUM(N39:N43)</f>
        <v>0</v>
      </c>
    </row>
    <row r="45" spans="2:14">
      <c r="B45" s="65" t="s">
        <v>25</v>
      </c>
      <c r="N45" s="47"/>
    </row>
    <row r="46" spans="2:14">
      <c r="B46" s="66" t="s">
        <v>26</v>
      </c>
      <c r="D46" s="26" t="s">
        <v>27</v>
      </c>
      <c r="F46" s="26" t="s">
        <v>28</v>
      </c>
      <c r="G46" s="26"/>
      <c r="H46" s="25"/>
      <c r="J46" s="85" t="s">
        <v>29</v>
      </c>
      <c r="K46" s="85"/>
      <c r="L46" s="85"/>
      <c r="M46" s="85"/>
      <c r="N46" s="86"/>
    </row>
    <row r="47" spans="2:14" ht="21.75" thickBot="1">
      <c r="B47" s="87"/>
      <c r="C47" s="88"/>
      <c r="D47" s="88"/>
      <c r="E47" s="22"/>
      <c r="F47" s="88"/>
      <c r="G47" s="88"/>
      <c r="H47" s="88"/>
      <c r="I47" s="88"/>
      <c r="J47" s="89" t="str">
        <f>IF(M44=3,C31,IF(N44=3,G31,""))</f>
        <v>PT-2000</v>
      </c>
      <c r="K47" s="89"/>
      <c r="L47" s="89"/>
      <c r="M47" s="89"/>
      <c r="N47" s="90"/>
    </row>
    <row r="48" spans="2:14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</row>
    <row r="50" spans="2:14">
      <c r="B50" s="44"/>
      <c r="C50" s="40"/>
      <c r="D50" s="40"/>
      <c r="E50" s="40"/>
      <c r="F50" s="45"/>
      <c r="G50" s="41" t="s">
        <v>0</v>
      </c>
      <c r="H50" s="42"/>
      <c r="I50" s="73" t="s">
        <v>49</v>
      </c>
      <c r="J50" s="73"/>
      <c r="K50" s="73"/>
      <c r="L50" s="73"/>
      <c r="M50" s="73"/>
      <c r="N50" s="74"/>
    </row>
    <row r="51" spans="2:14">
      <c r="B51" s="46"/>
      <c r="C51" s="1" t="s">
        <v>1</v>
      </c>
      <c r="D51" s="1"/>
      <c r="F51" s="2"/>
      <c r="G51" s="41" t="s">
        <v>2</v>
      </c>
      <c r="H51" s="43"/>
      <c r="I51" s="73" t="s">
        <v>31</v>
      </c>
      <c r="J51" s="73"/>
      <c r="K51" s="73"/>
      <c r="L51" s="73"/>
      <c r="M51" s="73"/>
      <c r="N51" s="74"/>
    </row>
    <row r="52" spans="2:14" ht="15.75">
      <c r="B52" s="46"/>
      <c r="C52" s="4" t="s">
        <v>3</v>
      </c>
      <c r="D52" s="4"/>
      <c r="F52" s="2"/>
      <c r="G52" s="41" t="s">
        <v>4</v>
      </c>
      <c r="H52" s="43"/>
      <c r="I52" s="73" t="s">
        <v>44</v>
      </c>
      <c r="J52" s="73"/>
      <c r="K52" s="73"/>
      <c r="L52" s="73"/>
      <c r="M52" s="73"/>
      <c r="N52" s="74"/>
    </row>
    <row r="53" spans="2:14" ht="15.75">
      <c r="B53" s="46"/>
      <c r="C53" t="s">
        <v>5</v>
      </c>
      <c r="D53" s="4"/>
      <c r="F53" s="2"/>
      <c r="G53" s="41" t="s">
        <v>6</v>
      </c>
      <c r="H53" s="43"/>
      <c r="I53" s="93">
        <v>45248</v>
      </c>
      <c r="J53" s="93"/>
      <c r="K53" s="93"/>
      <c r="L53" s="93"/>
      <c r="M53" s="93"/>
      <c r="N53" s="94"/>
    </row>
    <row r="54" spans="2:14" ht="15.75" thickBot="1">
      <c r="B54" s="46"/>
      <c r="N54" s="47"/>
    </row>
    <row r="55" spans="2:14">
      <c r="B55" s="48" t="s">
        <v>7</v>
      </c>
      <c r="C55" s="75" t="s">
        <v>34</v>
      </c>
      <c r="D55" s="75"/>
      <c r="E55" s="6"/>
      <c r="F55" s="5" t="s">
        <v>8</v>
      </c>
      <c r="G55" s="75" t="s">
        <v>36</v>
      </c>
      <c r="H55" s="75"/>
      <c r="I55" s="75"/>
      <c r="J55" s="75"/>
      <c r="K55" s="75"/>
      <c r="L55" s="75"/>
      <c r="M55" s="75"/>
      <c r="N55" s="76"/>
    </row>
    <row r="56" spans="2:14">
      <c r="B56" s="50" t="s">
        <v>9</v>
      </c>
      <c r="C56" s="77" t="s">
        <v>95</v>
      </c>
      <c r="D56" s="77"/>
      <c r="E56" s="8"/>
      <c r="F56" s="7" t="s">
        <v>10</v>
      </c>
      <c r="G56" s="77" t="s">
        <v>62</v>
      </c>
      <c r="H56" s="77"/>
      <c r="I56" s="77"/>
      <c r="J56" s="77"/>
      <c r="K56" s="77"/>
      <c r="L56" s="77"/>
      <c r="M56" s="77"/>
      <c r="N56" s="78"/>
    </row>
    <row r="57" spans="2:14">
      <c r="B57" s="50" t="s">
        <v>11</v>
      </c>
      <c r="C57" s="77" t="s">
        <v>73</v>
      </c>
      <c r="D57" s="77"/>
      <c r="E57" s="8"/>
      <c r="F57" s="7" t="s">
        <v>12</v>
      </c>
      <c r="G57" s="77" t="s">
        <v>64</v>
      </c>
      <c r="H57" s="77"/>
      <c r="I57" s="77"/>
      <c r="J57" s="77"/>
      <c r="K57" s="77"/>
      <c r="L57" s="77"/>
      <c r="M57" s="77"/>
      <c r="N57" s="78"/>
    </row>
    <row r="58" spans="2:14">
      <c r="B58" s="79" t="s">
        <v>13</v>
      </c>
      <c r="C58" s="80"/>
      <c r="D58" s="80"/>
      <c r="E58" s="9"/>
      <c r="F58" s="80"/>
      <c r="G58" s="80"/>
      <c r="H58" s="80"/>
      <c r="I58" s="80"/>
      <c r="J58" s="80"/>
      <c r="K58" s="80"/>
      <c r="L58" s="80"/>
      <c r="M58" s="80"/>
      <c r="N58" s="81"/>
    </row>
    <row r="59" spans="2:14">
      <c r="B59" s="54" t="s">
        <v>14</v>
      </c>
      <c r="C59" s="77" t="s">
        <v>95</v>
      </c>
      <c r="D59" s="77"/>
      <c r="E59" s="8"/>
      <c r="F59" s="10" t="s">
        <v>14</v>
      </c>
      <c r="G59" s="77" t="s">
        <v>62</v>
      </c>
      <c r="H59" s="77"/>
      <c r="I59" s="77"/>
      <c r="J59" s="77"/>
      <c r="K59" s="77"/>
      <c r="L59" s="77"/>
      <c r="M59" s="77"/>
      <c r="N59" s="78"/>
    </row>
    <row r="60" spans="2:14" ht="15.75" thickBot="1">
      <c r="B60" s="55" t="s">
        <v>14</v>
      </c>
      <c r="C60" s="82" t="s">
        <v>72</v>
      </c>
      <c r="D60" s="82"/>
      <c r="E60" s="12"/>
      <c r="F60" s="11" t="s">
        <v>14</v>
      </c>
      <c r="G60" s="82" t="s">
        <v>64</v>
      </c>
      <c r="H60" s="82"/>
      <c r="I60" s="82"/>
      <c r="J60" s="82"/>
      <c r="K60" s="82"/>
      <c r="L60" s="82"/>
      <c r="M60" s="82"/>
      <c r="N60" s="83"/>
    </row>
    <row r="61" spans="2:14">
      <c r="B61" s="46"/>
      <c r="N61" s="47"/>
    </row>
    <row r="62" spans="2:14" ht="15.75" thickBot="1">
      <c r="B62" s="57" t="s">
        <v>15</v>
      </c>
      <c r="F62" s="13">
        <v>1</v>
      </c>
      <c r="G62" s="13">
        <v>2</v>
      </c>
      <c r="H62" s="13">
        <v>3</v>
      </c>
      <c r="I62" s="13">
        <v>4</v>
      </c>
      <c r="J62" s="13">
        <v>5</v>
      </c>
      <c r="K62" s="84" t="s">
        <v>16</v>
      </c>
      <c r="L62" s="84"/>
      <c r="M62" s="13" t="s">
        <v>17</v>
      </c>
      <c r="N62" s="58" t="s">
        <v>18</v>
      </c>
    </row>
    <row r="63" spans="2:14">
      <c r="B63" s="59" t="s">
        <v>19</v>
      </c>
      <c r="C63" s="91" t="str">
        <f>IF(C56&gt;"",C56&amp;" - "&amp;G56,"")</f>
        <v>Tuomaila Petri - Heinonen Petri</v>
      </c>
      <c r="D63" s="91"/>
      <c r="E63" s="35"/>
      <c r="F63" s="39">
        <v>5</v>
      </c>
      <c r="G63" s="39">
        <v>8</v>
      </c>
      <c r="H63" s="39">
        <v>-8</v>
      </c>
      <c r="I63" s="39">
        <v>-6</v>
      </c>
      <c r="J63" s="37">
        <v>10</v>
      </c>
      <c r="K63" s="15">
        <f>IF(ISBLANK(F63),"",COUNTIF(F63:J63,"&gt;=0"))</f>
        <v>3</v>
      </c>
      <c r="L63" s="16">
        <f>IF(ISBLANK(F63),"",IF(LEFT(F63)="-",1,0)+IF(LEFT(G63)="-",1,0)+IF(LEFT(H63)="-",1,0)+IF(LEFT(I63)="-",1,0)+IF(LEFT(J63)="-",1,0))</f>
        <v>2</v>
      </c>
      <c r="M63" s="17">
        <f t="shared" ref="M63:N67" si="2">IF(K63=3,1,"")</f>
        <v>1</v>
      </c>
      <c r="N63" s="60" t="str">
        <f t="shared" si="2"/>
        <v/>
      </c>
    </row>
    <row r="64" spans="2:14">
      <c r="B64" s="59" t="s">
        <v>20</v>
      </c>
      <c r="C64" s="91" t="str">
        <f>IF(C57&gt;"",C57&amp;" - "&amp;G57,"")</f>
        <v>Laaksonen Tommi - Mikkola Jouko</v>
      </c>
      <c r="D64" s="91"/>
      <c r="E64" s="35"/>
      <c r="F64" s="39">
        <v>-14</v>
      </c>
      <c r="G64" s="39">
        <v>-12</v>
      </c>
      <c r="H64" s="39">
        <v>8</v>
      </c>
      <c r="I64" s="39">
        <v>5</v>
      </c>
      <c r="J64" s="38">
        <v>-5</v>
      </c>
      <c r="K64" s="10">
        <f>IF(ISBLANK(F64),"",COUNTIF(F64:J64,"&gt;=0"))</f>
        <v>2</v>
      </c>
      <c r="L64" s="18">
        <f>IF(ISBLANK(F64),"",IF(LEFT(F64)="-",1,0)+IF(LEFT(G64)="-",1,0)+IF(LEFT(H64)="-",1,0)+IF(LEFT(I64)="-",1,0)+IF(LEFT(J64)="-",1,0))</f>
        <v>3</v>
      </c>
      <c r="M64" s="19" t="str">
        <f t="shared" si="2"/>
        <v/>
      </c>
      <c r="N64" s="61">
        <f t="shared" si="2"/>
        <v>1</v>
      </c>
    </row>
    <row r="65" spans="2:14">
      <c r="B65" s="62" t="s">
        <v>21</v>
      </c>
      <c r="C65" s="14" t="str">
        <f>IF(C59&gt;"",C59&amp;" / "&amp;C60,"")</f>
        <v>Tuomaila Petri / Kivelä Leo</v>
      </c>
      <c r="D65" s="14" t="str">
        <f>IF(G59&gt;"",G59&amp;" / "&amp;G60,"")</f>
        <v>Heinonen Petri / Mikkola Jouko</v>
      </c>
      <c r="E65" s="36"/>
      <c r="F65" s="39">
        <v>2</v>
      </c>
      <c r="G65" s="39">
        <v>-8</v>
      </c>
      <c r="H65" s="39">
        <v>-3</v>
      </c>
      <c r="I65" s="39">
        <v>6</v>
      </c>
      <c r="J65" s="38">
        <v>-5</v>
      </c>
      <c r="K65" s="10">
        <f>IF(ISBLANK(F65),"",COUNTIF(F65:J65,"&gt;=0"))</f>
        <v>2</v>
      </c>
      <c r="L65" s="18">
        <f>IF(ISBLANK(F65),"",IF(LEFT(F65)="-",1,0)+IF(LEFT(G65)="-",1,0)+IF(LEFT(H65)="-",1,0)+IF(LEFT(I65)="-",1,0)+IF(LEFT(J65)="-",1,0))</f>
        <v>3</v>
      </c>
      <c r="M65" s="19" t="str">
        <f t="shared" si="2"/>
        <v/>
      </c>
      <c r="N65" s="61">
        <f t="shared" si="2"/>
        <v>1</v>
      </c>
    </row>
    <row r="66" spans="2:14">
      <c r="B66" s="59" t="s">
        <v>22</v>
      </c>
      <c r="C66" s="91" t="str">
        <f>IF(C56&gt;"",C56&amp;" - "&amp;G57,"")</f>
        <v>Tuomaila Petri - Mikkola Jouko</v>
      </c>
      <c r="D66" s="91"/>
      <c r="E66" s="35"/>
      <c r="F66" s="39">
        <v>-9</v>
      </c>
      <c r="G66" s="39">
        <v>-10</v>
      </c>
      <c r="H66" s="39">
        <v>-5</v>
      </c>
      <c r="I66" s="39"/>
      <c r="J66" s="38"/>
      <c r="K66" s="10">
        <f>IF(ISBLANK(F66),"",COUNTIF(F66:J66,"&gt;=0"))</f>
        <v>0</v>
      </c>
      <c r="L66" s="18">
        <f>IF(ISBLANK(F66),"",IF(LEFT(F66)="-",1,0)+IF(LEFT(G66)="-",1,0)+IF(LEFT(H66)="-",1,0)+IF(LEFT(I66)="-",1,0)+IF(LEFT(J66)="-",1,0))</f>
        <v>3</v>
      </c>
      <c r="M66" s="19" t="str">
        <f t="shared" si="2"/>
        <v/>
      </c>
      <c r="N66" s="61">
        <f t="shared" si="2"/>
        <v>1</v>
      </c>
    </row>
    <row r="67" spans="2:14" ht="15.75" thickBot="1">
      <c r="B67" s="59" t="s">
        <v>23</v>
      </c>
      <c r="C67" s="91" t="str">
        <f>IF(C57&gt;"",C57&amp;" - "&amp;G56,"")</f>
        <v>Laaksonen Tommi - Heinonen Petri</v>
      </c>
      <c r="D67" s="91"/>
      <c r="E67" s="35"/>
      <c r="F67" s="39"/>
      <c r="G67" s="39"/>
      <c r="H67" s="39"/>
      <c r="I67" s="39"/>
      <c r="J67" s="38"/>
      <c r="K67" s="11" t="str">
        <f>IF(ISBLANK(F67),"",COUNTIF(F67:J67,"&gt;=0"))</f>
        <v/>
      </c>
      <c r="L67" s="20" t="str">
        <f>IF(ISBLANK(F67),"",IF(LEFT(F67)="-",1,0)+IF(LEFT(G67)="-",1,0)+IF(LEFT(H67)="-",1,0)+IF(LEFT(I67)="-",1,0)+IF(LEFT(J67)="-",1,0))</f>
        <v/>
      </c>
      <c r="M67" s="21" t="str">
        <f t="shared" si="2"/>
        <v/>
      </c>
      <c r="N67" s="63" t="str">
        <f t="shared" si="2"/>
        <v/>
      </c>
    </row>
    <row r="68" spans="2:14" ht="19.5" thickBot="1">
      <c r="B68" s="46"/>
      <c r="F68" s="22"/>
      <c r="G68" s="22"/>
      <c r="H68" s="22"/>
      <c r="I68" s="92" t="s">
        <v>24</v>
      </c>
      <c r="J68" s="92"/>
      <c r="K68" s="23">
        <f>COUNTIF(K63:K67,"=3")</f>
        <v>1</v>
      </c>
      <c r="L68" s="24">
        <f>COUNTIF(L63:L67,"=3")</f>
        <v>3</v>
      </c>
      <c r="M68" s="33">
        <f>SUM(M63:M67)</f>
        <v>1</v>
      </c>
      <c r="N68" s="64">
        <f>SUM(N63:N67)</f>
        <v>3</v>
      </c>
    </row>
    <row r="69" spans="2:14">
      <c r="B69" s="65" t="s">
        <v>25</v>
      </c>
      <c r="N69" s="47"/>
    </row>
    <row r="70" spans="2:14">
      <c r="B70" s="66" t="s">
        <v>26</v>
      </c>
      <c r="D70" s="26" t="s">
        <v>27</v>
      </c>
      <c r="F70" s="26" t="s">
        <v>28</v>
      </c>
      <c r="G70" s="26"/>
      <c r="H70" s="25"/>
      <c r="J70" s="85" t="s">
        <v>29</v>
      </c>
      <c r="K70" s="85"/>
      <c r="L70" s="85"/>
      <c r="M70" s="85"/>
      <c r="N70" s="86"/>
    </row>
    <row r="71" spans="2:14" ht="21.75" thickBot="1">
      <c r="B71" s="87"/>
      <c r="C71" s="88"/>
      <c r="D71" s="88"/>
      <c r="E71" s="22"/>
      <c r="F71" s="88"/>
      <c r="G71" s="88"/>
      <c r="H71" s="88"/>
      <c r="I71" s="88"/>
      <c r="J71" s="89" t="str">
        <f>IF(M68=3,C55,IF(N68=3,G55,""))</f>
        <v>Wega</v>
      </c>
      <c r="K71" s="89"/>
      <c r="L71" s="89"/>
      <c r="M71" s="89"/>
      <c r="N71" s="90"/>
    </row>
    <row r="72" spans="2:14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2"/>
    </row>
    <row r="74" spans="2:14">
      <c r="B74" s="44"/>
      <c r="C74" s="40"/>
      <c r="D74" s="40"/>
      <c r="E74" s="40"/>
      <c r="F74" s="45"/>
      <c r="G74" s="41" t="s">
        <v>0</v>
      </c>
      <c r="H74" s="42"/>
      <c r="I74" s="73" t="s">
        <v>49</v>
      </c>
      <c r="J74" s="73"/>
      <c r="K74" s="73"/>
      <c r="L74" s="73"/>
      <c r="M74" s="73"/>
      <c r="N74" s="74"/>
    </row>
    <row r="75" spans="2:14">
      <c r="B75" s="46"/>
      <c r="C75" s="1" t="s">
        <v>1</v>
      </c>
      <c r="D75" s="1"/>
      <c r="F75" s="2"/>
      <c r="G75" s="41" t="s">
        <v>2</v>
      </c>
      <c r="H75" s="43"/>
      <c r="I75" s="73" t="s">
        <v>31</v>
      </c>
      <c r="J75" s="73"/>
      <c r="K75" s="73"/>
      <c r="L75" s="73"/>
      <c r="M75" s="73"/>
      <c r="N75" s="74"/>
    </row>
    <row r="76" spans="2:14" ht="15.75">
      <c r="B76" s="46"/>
      <c r="C76" s="4" t="s">
        <v>3</v>
      </c>
      <c r="D76" s="4"/>
      <c r="F76" s="2"/>
      <c r="G76" s="41" t="s">
        <v>4</v>
      </c>
      <c r="H76" s="43"/>
      <c r="I76" s="73" t="s">
        <v>44</v>
      </c>
      <c r="J76" s="73"/>
      <c r="K76" s="73"/>
      <c r="L76" s="73"/>
      <c r="M76" s="73"/>
      <c r="N76" s="74"/>
    </row>
    <row r="77" spans="2:14" ht="15.75">
      <c r="B77" s="46"/>
      <c r="C77" t="s">
        <v>5</v>
      </c>
      <c r="D77" s="4"/>
      <c r="F77" s="2"/>
      <c r="G77" s="41" t="s">
        <v>6</v>
      </c>
      <c r="H77" s="43"/>
      <c r="I77" s="93">
        <v>45248</v>
      </c>
      <c r="J77" s="93"/>
      <c r="K77" s="93"/>
      <c r="L77" s="93"/>
      <c r="M77" s="93"/>
      <c r="N77" s="94"/>
    </row>
    <row r="78" spans="2:14" ht="15.75" thickBot="1">
      <c r="B78" s="46"/>
      <c r="N78" s="47"/>
    </row>
    <row r="79" spans="2:14">
      <c r="B79" s="48" t="s">
        <v>7</v>
      </c>
      <c r="C79" s="75" t="s">
        <v>55</v>
      </c>
      <c r="D79" s="75"/>
      <c r="E79" s="6"/>
      <c r="F79" s="5"/>
      <c r="G79" s="75" t="s">
        <v>50</v>
      </c>
      <c r="H79" s="75"/>
      <c r="I79" s="75"/>
      <c r="J79" s="75"/>
      <c r="K79" s="75"/>
      <c r="L79" s="75"/>
      <c r="M79" s="75"/>
      <c r="N79" s="76"/>
    </row>
    <row r="80" spans="2:14">
      <c r="B80" s="50" t="s">
        <v>9</v>
      </c>
      <c r="C80" s="77" t="s">
        <v>69</v>
      </c>
      <c r="D80" s="77"/>
      <c r="E80" s="8"/>
      <c r="F80" s="7" t="s">
        <v>10</v>
      </c>
      <c r="G80" s="77" t="s">
        <v>96</v>
      </c>
      <c r="H80" s="77"/>
      <c r="I80" s="77"/>
      <c r="J80" s="77"/>
      <c r="K80" s="77"/>
      <c r="L80" s="77"/>
      <c r="M80" s="77"/>
      <c r="N80" s="78"/>
    </row>
    <row r="81" spans="2:14">
      <c r="B81" s="50" t="s">
        <v>11</v>
      </c>
      <c r="C81" s="77" t="s">
        <v>70</v>
      </c>
      <c r="D81" s="77"/>
      <c r="E81" s="8"/>
      <c r="F81" s="7" t="s">
        <v>12</v>
      </c>
      <c r="G81" s="77" t="s">
        <v>97</v>
      </c>
      <c r="H81" s="77"/>
      <c r="I81" s="77"/>
      <c r="J81" s="77"/>
      <c r="K81" s="77"/>
      <c r="L81" s="77"/>
      <c r="M81" s="77"/>
      <c r="N81" s="78"/>
    </row>
    <row r="82" spans="2:14">
      <c r="B82" s="79" t="s">
        <v>13</v>
      </c>
      <c r="C82" s="80"/>
      <c r="D82" s="80"/>
      <c r="E82" s="9"/>
      <c r="F82" s="80" t="s">
        <v>13</v>
      </c>
      <c r="G82" s="80"/>
      <c r="H82" s="80"/>
      <c r="I82" s="80"/>
      <c r="J82" s="80"/>
      <c r="K82" s="80"/>
      <c r="L82" s="80"/>
      <c r="M82" s="80"/>
      <c r="N82" s="81"/>
    </row>
    <row r="83" spans="2:14">
      <c r="B83" s="54" t="s">
        <v>14</v>
      </c>
      <c r="C83" s="77" t="s">
        <v>69</v>
      </c>
      <c r="D83" s="77"/>
      <c r="E83" s="8"/>
      <c r="F83" s="10" t="s">
        <v>14</v>
      </c>
      <c r="G83" s="77" t="s">
        <v>96</v>
      </c>
      <c r="H83" s="77"/>
      <c r="I83" s="77"/>
      <c r="J83" s="77"/>
      <c r="K83" s="77"/>
      <c r="L83" s="77"/>
      <c r="M83" s="77"/>
      <c r="N83" s="78"/>
    </row>
    <row r="84" spans="2:14" ht="15.75" thickBot="1">
      <c r="B84" s="55" t="s">
        <v>14</v>
      </c>
      <c r="C84" s="82" t="s">
        <v>70</v>
      </c>
      <c r="D84" s="82"/>
      <c r="E84" s="12"/>
      <c r="F84" s="11" t="s">
        <v>14</v>
      </c>
      <c r="G84" s="82" t="s">
        <v>97</v>
      </c>
      <c r="H84" s="82"/>
      <c r="I84" s="82"/>
      <c r="J84" s="82"/>
      <c r="K84" s="82"/>
      <c r="L84" s="82"/>
      <c r="M84" s="82"/>
      <c r="N84" s="83"/>
    </row>
    <row r="85" spans="2:14">
      <c r="B85" s="46"/>
      <c r="N85" s="47"/>
    </row>
    <row r="86" spans="2:14" ht="15.75" thickBot="1">
      <c r="B86" s="57" t="s">
        <v>15</v>
      </c>
      <c r="F86" s="13">
        <v>1</v>
      </c>
      <c r="G86" s="13">
        <v>2</v>
      </c>
      <c r="H86" s="13">
        <v>3</v>
      </c>
      <c r="I86" s="13">
        <v>4</v>
      </c>
      <c r="J86" s="13">
        <v>5</v>
      </c>
      <c r="K86" s="84" t="s">
        <v>16</v>
      </c>
      <c r="L86" s="84"/>
      <c r="M86" s="13" t="s">
        <v>17</v>
      </c>
      <c r="N86" s="58" t="s">
        <v>18</v>
      </c>
    </row>
    <row r="87" spans="2:14">
      <c r="B87" s="59" t="s">
        <v>19</v>
      </c>
      <c r="C87" s="91" t="str">
        <f>IF(C80&gt;"",C80&amp;" - "&amp;G80,"")</f>
        <v>Viskman Marek - Fouxman Dennis</v>
      </c>
      <c r="D87" s="91"/>
      <c r="E87" s="35"/>
      <c r="F87" s="39">
        <v>4</v>
      </c>
      <c r="G87" s="39">
        <v>6</v>
      </c>
      <c r="H87" s="39">
        <v>9</v>
      </c>
      <c r="I87" s="39"/>
      <c r="J87" s="37"/>
      <c r="K87" s="15">
        <f>IF(ISBLANK(F87),"",COUNTIF(F87:J87,"&gt;=0"))</f>
        <v>3</v>
      </c>
      <c r="L87" s="16">
        <f>IF(ISBLANK(F87),"",IF(LEFT(F87)="-",1,0)+IF(LEFT(G87)="-",1,0)+IF(LEFT(H87)="-",1,0)+IF(LEFT(I87)="-",1,0)+IF(LEFT(J87)="-",1,0))</f>
        <v>0</v>
      </c>
      <c r="M87" s="17">
        <f t="shared" ref="M87:N91" si="3">IF(K87=3,1,"")</f>
        <v>1</v>
      </c>
      <c r="N87" s="60" t="str">
        <f t="shared" si="3"/>
        <v/>
      </c>
    </row>
    <row r="88" spans="2:14">
      <c r="B88" s="59" t="s">
        <v>20</v>
      </c>
      <c r="C88" s="91" t="str">
        <f>IF(C81&gt;"",C81&amp;" - "&amp;G81,"")</f>
        <v>Ovaska Jukka - Palmgren Patrick</v>
      </c>
      <c r="D88" s="91"/>
      <c r="E88" s="35"/>
      <c r="F88" s="39">
        <v>6</v>
      </c>
      <c r="G88" s="39">
        <v>-7</v>
      </c>
      <c r="H88" s="39">
        <v>3</v>
      </c>
      <c r="I88" s="39">
        <v>4</v>
      </c>
      <c r="J88" s="38"/>
      <c r="K88" s="10">
        <f>IF(ISBLANK(F88),"",COUNTIF(F88:J88,"&gt;=0"))</f>
        <v>3</v>
      </c>
      <c r="L88" s="18">
        <f>IF(ISBLANK(F88),"",IF(LEFT(F88)="-",1,0)+IF(LEFT(G88)="-",1,0)+IF(LEFT(H88)="-",1,0)+IF(LEFT(I88)="-",1,0)+IF(LEFT(J88)="-",1,0))</f>
        <v>1</v>
      </c>
      <c r="M88" s="19">
        <f t="shared" si="3"/>
        <v>1</v>
      </c>
      <c r="N88" s="61" t="str">
        <f t="shared" si="3"/>
        <v/>
      </c>
    </row>
    <row r="89" spans="2:14">
      <c r="B89" s="62" t="s">
        <v>21</v>
      </c>
      <c r="C89" s="14" t="str">
        <f>IF(C83&gt;"",C83&amp;" / "&amp;C84,"")</f>
        <v>Viskman Marek / Ovaska Jukka</v>
      </c>
      <c r="D89" s="14" t="str">
        <f>IF(G83&gt;"",G83&amp;" / "&amp;G84,"")</f>
        <v>Fouxman Dennis / Palmgren Patrick</v>
      </c>
      <c r="E89" s="36"/>
      <c r="F89" s="39">
        <v>8</v>
      </c>
      <c r="G89" s="39">
        <v>-6</v>
      </c>
      <c r="H89" s="39">
        <v>9</v>
      </c>
      <c r="I89" s="39">
        <v>-7</v>
      </c>
      <c r="J89" s="38">
        <v>10</v>
      </c>
      <c r="K89" s="10">
        <f>IF(ISBLANK(F89),"",COUNTIF(F89:J89,"&gt;=0"))</f>
        <v>3</v>
      </c>
      <c r="L89" s="18">
        <f>IF(ISBLANK(F89),"",IF(LEFT(F89)="-",1,0)+IF(LEFT(G89)="-",1,0)+IF(LEFT(H89)="-",1,0)+IF(LEFT(I89)="-",1,0)+IF(LEFT(J89)="-",1,0))</f>
        <v>2</v>
      </c>
      <c r="M89" s="19">
        <f t="shared" si="3"/>
        <v>1</v>
      </c>
      <c r="N89" s="61" t="str">
        <f t="shared" si="3"/>
        <v/>
      </c>
    </row>
    <row r="90" spans="2:14">
      <c r="B90" s="59" t="s">
        <v>22</v>
      </c>
      <c r="C90" s="91" t="str">
        <f>IF(C80&gt;"",C80&amp;" - "&amp;G81,"")</f>
        <v>Viskman Marek - Palmgren Patrick</v>
      </c>
      <c r="D90" s="91"/>
      <c r="E90" s="35"/>
      <c r="F90" s="39"/>
      <c r="G90" s="39"/>
      <c r="H90" s="39"/>
      <c r="I90" s="39"/>
      <c r="J90" s="38"/>
      <c r="K90" s="10" t="str">
        <f>IF(ISBLANK(F90),"",COUNTIF(F90:J90,"&gt;=0"))</f>
        <v/>
      </c>
      <c r="L90" s="18" t="str">
        <f>IF(ISBLANK(F90),"",IF(LEFT(F90)="-",1,0)+IF(LEFT(G90)="-",1,0)+IF(LEFT(H90)="-",1,0)+IF(LEFT(I90)="-",1,0)+IF(LEFT(J90)="-",1,0))</f>
        <v/>
      </c>
      <c r="M90" s="19" t="str">
        <f t="shared" si="3"/>
        <v/>
      </c>
      <c r="N90" s="61" t="str">
        <f t="shared" si="3"/>
        <v/>
      </c>
    </row>
    <row r="91" spans="2:14" ht="15.75" thickBot="1">
      <c r="B91" s="59" t="s">
        <v>23</v>
      </c>
      <c r="C91" s="91" t="str">
        <f>IF(C81&gt;"",C81&amp;" - "&amp;G80,"")</f>
        <v>Ovaska Jukka - Fouxman Dennis</v>
      </c>
      <c r="D91" s="91"/>
      <c r="E91" s="35"/>
      <c r="F91" s="39"/>
      <c r="G91" s="39"/>
      <c r="H91" s="39"/>
      <c r="I91" s="39"/>
      <c r="J91" s="38"/>
      <c r="K91" s="11" t="str">
        <f>IF(ISBLANK(F91),"",COUNTIF(F91:J91,"&gt;=0"))</f>
        <v/>
      </c>
      <c r="L91" s="20" t="str">
        <f>IF(ISBLANK(F91),"",IF(LEFT(F91)="-",1,0)+IF(LEFT(G91)="-",1,0)+IF(LEFT(H91)="-",1,0)+IF(LEFT(I91)="-",1,0)+IF(LEFT(J91)="-",1,0))</f>
        <v/>
      </c>
      <c r="M91" s="21" t="str">
        <f t="shared" si="3"/>
        <v/>
      </c>
      <c r="N91" s="63" t="str">
        <f t="shared" si="3"/>
        <v/>
      </c>
    </row>
    <row r="92" spans="2:14" ht="19.5" thickBot="1">
      <c r="B92" s="46"/>
      <c r="F92" s="22"/>
      <c r="G92" s="22"/>
      <c r="H92" s="22"/>
      <c r="I92" s="92" t="s">
        <v>24</v>
      </c>
      <c r="J92" s="92"/>
      <c r="K92" s="23">
        <f>COUNTIF(K87:K91,"=3")</f>
        <v>3</v>
      </c>
      <c r="L92" s="24">
        <f>COUNTIF(L87:L91,"=3")</f>
        <v>0</v>
      </c>
      <c r="M92" s="33">
        <f>SUM(M87:M91)</f>
        <v>3</v>
      </c>
      <c r="N92" s="64">
        <f>SUM(N87:N91)</f>
        <v>0</v>
      </c>
    </row>
    <row r="93" spans="2:14">
      <c r="B93" s="65" t="s">
        <v>25</v>
      </c>
      <c r="N93" s="47"/>
    </row>
    <row r="94" spans="2:14">
      <c r="B94" s="66" t="s">
        <v>26</v>
      </c>
      <c r="D94" s="26" t="s">
        <v>27</v>
      </c>
      <c r="F94" s="26" t="s">
        <v>28</v>
      </c>
      <c r="G94" s="26"/>
      <c r="H94" s="25"/>
      <c r="J94" s="85" t="s">
        <v>29</v>
      </c>
      <c r="K94" s="85"/>
      <c r="L94" s="85"/>
      <c r="M94" s="85"/>
      <c r="N94" s="86"/>
    </row>
    <row r="95" spans="2:14" ht="21.75" thickBot="1">
      <c r="B95" s="87"/>
      <c r="C95" s="88"/>
      <c r="D95" s="88"/>
      <c r="E95" s="22"/>
      <c r="F95" s="88"/>
      <c r="G95" s="88"/>
      <c r="H95" s="88"/>
      <c r="I95" s="88"/>
      <c r="J95" s="89" t="str">
        <f>IF(M92=3,C79,IF(N92=3,G79,""))</f>
        <v>TIP-70</v>
      </c>
      <c r="K95" s="89"/>
      <c r="L95" s="89"/>
      <c r="M95" s="89"/>
      <c r="N95" s="90"/>
    </row>
    <row r="96" spans="2:14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2"/>
    </row>
    <row r="98" spans="2:14">
      <c r="B98" s="44"/>
      <c r="C98" s="40"/>
      <c r="D98" s="40"/>
      <c r="E98" s="40"/>
      <c r="F98" s="45"/>
      <c r="G98" s="41" t="s">
        <v>0</v>
      </c>
      <c r="H98" s="42"/>
      <c r="I98" s="73" t="s">
        <v>49</v>
      </c>
      <c r="J98" s="73"/>
      <c r="K98" s="73"/>
      <c r="L98" s="73"/>
      <c r="M98" s="73"/>
      <c r="N98" s="74"/>
    </row>
    <row r="99" spans="2:14">
      <c r="B99" s="46"/>
      <c r="C99" s="1" t="s">
        <v>1</v>
      </c>
      <c r="D99" s="1"/>
      <c r="F99" s="2"/>
      <c r="G99" s="41" t="s">
        <v>2</v>
      </c>
      <c r="H99" s="43"/>
      <c r="I99" s="73" t="s">
        <v>31</v>
      </c>
      <c r="J99" s="73"/>
      <c r="K99" s="73"/>
      <c r="L99" s="73"/>
      <c r="M99" s="73"/>
      <c r="N99" s="74"/>
    </row>
    <row r="100" spans="2:14" ht="15.75">
      <c r="B100" s="46"/>
      <c r="C100" s="4" t="s">
        <v>3</v>
      </c>
      <c r="D100" s="4"/>
      <c r="F100" s="2"/>
      <c r="G100" s="41" t="s">
        <v>4</v>
      </c>
      <c r="H100" s="43"/>
      <c r="I100" s="73" t="s">
        <v>44</v>
      </c>
      <c r="J100" s="73"/>
      <c r="K100" s="73"/>
      <c r="L100" s="73"/>
      <c r="M100" s="73"/>
      <c r="N100" s="74"/>
    </row>
    <row r="101" spans="2:14" ht="15.75">
      <c r="B101" s="46"/>
      <c r="C101" t="s">
        <v>5</v>
      </c>
      <c r="D101" s="4"/>
      <c r="F101" s="2"/>
      <c r="G101" s="41" t="s">
        <v>6</v>
      </c>
      <c r="H101" s="43"/>
      <c r="I101" s="93">
        <v>45248</v>
      </c>
      <c r="J101" s="93"/>
      <c r="K101" s="93"/>
      <c r="L101" s="93"/>
      <c r="M101" s="93"/>
      <c r="N101" s="94"/>
    </row>
    <row r="102" spans="2:14" ht="15.75" thickBot="1">
      <c r="B102" s="46"/>
      <c r="N102" s="47"/>
    </row>
    <row r="103" spans="2:14">
      <c r="B103" s="48" t="s">
        <v>7</v>
      </c>
      <c r="C103" s="75" t="s">
        <v>35</v>
      </c>
      <c r="D103" s="75"/>
      <c r="E103" s="6"/>
      <c r="F103" s="5" t="s">
        <v>8</v>
      </c>
      <c r="G103" s="75" t="s">
        <v>36</v>
      </c>
      <c r="H103" s="75"/>
      <c r="I103" s="75"/>
      <c r="J103" s="75"/>
      <c r="K103" s="75"/>
      <c r="L103" s="75"/>
      <c r="M103" s="75"/>
      <c r="N103" s="76"/>
    </row>
    <row r="104" spans="2:14">
      <c r="B104" s="50" t="s">
        <v>9</v>
      </c>
      <c r="C104" s="77" t="s">
        <v>93</v>
      </c>
      <c r="D104" s="77"/>
      <c r="E104" s="8"/>
      <c r="F104" s="7" t="s">
        <v>10</v>
      </c>
      <c r="G104" s="77" t="s">
        <v>105</v>
      </c>
      <c r="H104" s="77"/>
      <c r="I104" s="77"/>
      <c r="J104" s="77"/>
      <c r="K104" s="77"/>
      <c r="L104" s="77"/>
      <c r="M104" s="77"/>
      <c r="N104" s="78"/>
    </row>
    <row r="105" spans="2:14">
      <c r="B105" s="50" t="s">
        <v>11</v>
      </c>
      <c r="C105" s="77" t="s">
        <v>91</v>
      </c>
      <c r="D105" s="77"/>
      <c r="E105" s="8"/>
      <c r="F105" s="7" t="s">
        <v>12</v>
      </c>
      <c r="G105" s="77" t="s">
        <v>64</v>
      </c>
      <c r="H105" s="77"/>
      <c r="I105" s="77"/>
      <c r="J105" s="77"/>
      <c r="K105" s="77"/>
      <c r="L105" s="77"/>
      <c r="M105" s="77"/>
      <c r="N105" s="78"/>
    </row>
    <row r="106" spans="2:14">
      <c r="B106" s="79" t="s">
        <v>13</v>
      </c>
      <c r="C106" s="80"/>
      <c r="D106" s="80"/>
      <c r="E106" s="9"/>
      <c r="F106" s="80" t="s">
        <v>13</v>
      </c>
      <c r="G106" s="80"/>
      <c r="H106" s="80"/>
      <c r="I106" s="80"/>
      <c r="J106" s="80"/>
      <c r="K106" s="80"/>
      <c r="L106" s="80"/>
      <c r="M106" s="80"/>
      <c r="N106" s="81"/>
    </row>
    <row r="107" spans="2:14">
      <c r="B107" s="54" t="s">
        <v>14</v>
      </c>
      <c r="C107" s="77" t="s">
        <v>93</v>
      </c>
      <c r="D107" s="77"/>
      <c r="E107" s="8"/>
      <c r="F107" s="10" t="s">
        <v>14</v>
      </c>
      <c r="G107" s="77" t="s">
        <v>105</v>
      </c>
      <c r="H107" s="77"/>
      <c r="I107" s="77"/>
      <c r="J107" s="77"/>
      <c r="K107" s="77"/>
      <c r="L107" s="77"/>
      <c r="M107" s="77"/>
      <c r="N107" s="78"/>
    </row>
    <row r="108" spans="2:14" ht="15.75" thickBot="1">
      <c r="B108" s="55" t="s">
        <v>14</v>
      </c>
      <c r="C108" s="82" t="s">
        <v>91</v>
      </c>
      <c r="D108" s="82"/>
      <c r="E108" s="12"/>
      <c r="F108" s="11" t="s">
        <v>14</v>
      </c>
      <c r="G108" s="82" t="s">
        <v>62</v>
      </c>
      <c r="H108" s="82"/>
      <c r="I108" s="82"/>
      <c r="J108" s="82"/>
      <c r="K108" s="82"/>
      <c r="L108" s="82"/>
      <c r="M108" s="82"/>
      <c r="N108" s="83"/>
    </row>
    <row r="109" spans="2:14">
      <c r="B109" s="46"/>
      <c r="N109" s="47"/>
    </row>
    <row r="110" spans="2:14" ht="15.75" thickBot="1">
      <c r="B110" s="57" t="s">
        <v>15</v>
      </c>
      <c r="F110" s="13">
        <v>1</v>
      </c>
      <c r="G110" s="13">
        <v>2</v>
      </c>
      <c r="H110" s="13">
        <v>3</v>
      </c>
      <c r="I110" s="13">
        <v>4</v>
      </c>
      <c r="J110" s="13">
        <v>5</v>
      </c>
      <c r="K110" s="84" t="s">
        <v>16</v>
      </c>
      <c r="L110" s="84"/>
      <c r="M110" s="13" t="s">
        <v>17</v>
      </c>
      <c r="N110" s="58" t="s">
        <v>18</v>
      </c>
    </row>
    <row r="111" spans="2:14">
      <c r="B111" s="59" t="s">
        <v>19</v>
      </c>
      <c r="C111" s="91" t="str">
        <f>IF(C104&gt;"",C104&amp;" - "&amp;G104,"")</f>
        <v>Pasanen Mika - Lehtonen Kimmo</v>
      </c>
      <c r="D111" s="91"/>
      <c r="E111" s="35"/>
      <c r="F111" s="39">
        <v>-9</v>
      </c>
      <c r="G111" s="39">
        <v>-11</v>
      </c>
      <c r="H111" s="39">
        <v>-7</v>
      </c>
      <c r="I111" s="39"/>
      <c r="J111" s="37"/>
      <c r="K111" s="15">
        <f>IF(ISBLANK(F111),"",COUNTIF(F111:J111,"&gt;=0"))</f>
        <v>0</v>
      </c>
      <c r="L111" s="16">
        <f>IF(ISBLANK(F111),"",IF(LEFT(F111)="-",1,0)+IF(LEFT(G111)="-",1,0)+IF(LEFT(H111)="-",1,0)+IF(LEFT(I111)="-",1,0)+IF(LEFT(J111)="-",1,0))</f>
        <v>3</v>
      </c>
      <c r="M111" s="17" t="str">
        <f t="shared" ref="M111:N115" si="4">IF(K111=3,1,"")</f>
        <v/>
      </c>
      <c r="N111" s="60">
        <f t="shared" si="4"/>
        <v>1</v>
      </c>
    </row>
    <row r="112" spans="2:14">
      <c r="B112" s="59" t="s">
        <v>20</v>
      </c>
      <c r="C112" s="91" t="str">
        <f>IF(C105&gt;"",C105&amp;" - "&amp;G105,"")</f>
        <v>Kokkonen Jani - Mikkola Jouko</v>
      </c>
      <c r="D112" s="91"/>
      <c r="E112" s="35"/>
      <c r="F112" s="39">
        <v>10</v>
      </c>
      <c r="G112" s="39">
        <v>10</v>
      </c>
      <c r="H112" s="39">
        <v>-9</v>
      </c>
      <c r="I112" s="39">
        <v>2</v>
      </c>
      <c r="J112" s="38"/>
      <c r="K112" s="10">
        <f>IF(ISBLANK(F112),"",COUNTIF(F112:J112,"&gt;=0"))</f>
        <v>3</v>
      </c>
      <c r="L112" s="18">
        <f>IF(ISBLANK(F112),"",IF(LEFT(F112)="-",1,0)+IF(LEFT(G112)="-",1,0)+IF(LEFT(H112)="-",1,0)+IF(LEFT(I112)="-",1,0)+IF(LEFT(J112)="-",1,0))</f>
        <v>1</v>
      </c>
      <c r="M112" s="19">
        <f t="shared" si="4"/>
        <v>1</v>
      </c>
      <c r="N112" s="61" t="str">
        <f t="shared" si="4"/>
        <v/>
      </c>
    </row>
    <row r="113" spans="2:14">
      <c r="B113" s="62" t="s">
        <v>21</v>
      </c>
      <c r="C113" s="14" t="str">
        <f>IF(C107&gt;"",C107&amp;" / "&amp;C108,"")</f>
        <v>Pasanen Mika / Kokkonen Jani</v>
      </c>
      <c r="D113" s="14" t="str">
        <f>IF(G107&gt;"",G107&amp;" / "&amp;G108,"")</f>
        <v>Lehtonen Kimmo / Heinonen Petri</v>
      </c>
      <c r="E113" s="36"/>
      <c r="F113" s="39">
        <v>9</v>
      </c>
      <c r="G113" s="39">
        <v>-7</v>
      </c>
      <c r="H113" s="39">
        <v>6</v>
      </c>
      <c r="I113" s="39">
        <v>8</v>
      </c>
      <c r="J113" s="38"/>
      <c r="K113" s="10">
        <f>IF(ISBLANK(F113),"",COUNTIF(F113:J113,"&gt;=0"))</f>
        <v>3</v>
      </c>
      <c r="L113" s="18">
        <f>IF(ISBLANK(F113),"",IF(LEFT(F113)="-",1,0)+IF(LEFT(G113)="-",1,0)+IF(LEFT(H113)="-",1,0)+IF(LEFT(I113)="-",1,0)+IF(LEFT(J113)="-",1,0))</f>
        <v>1</v>
      </c>
      <c r="M113" s="19">
        <f t="shared" si="4"/>
        <v>1</v>
      </c>
      <c r="N113" s="61" t="str">
        <f t="shared" si="4"/>
        <v/>
      </c>
    </row>
    <row r="114" spans="2:14">
      <c r="B114" s="59" t="s">
        <v>22</v>
      </c>
      <c r="C114" s="91" t="str">
        <f>IF(C104&gt;"",C104&amp;" - "&amp;G105,"")</f>
        <v>Pasanen Mika - Mikkola Jouko</v>
      </c>
      <c r="D114" s="91"/>
      <c r="E114" s="35"/>
      <c r="F114" s="39">
        <v>11</v>
      </c>
      <c r="G114" s="39">
        <v>-5</v>
      </c>
      <c r="H114" s="39">
        <v>-4</v>
      </c>
      <c r="I114" s="39">
        <v>-10</v>
      </c>
      <c r="J114" s="38"/>
      <c r="K114" s="10">
        <f>IF(ISBLANK(F114),"",COUNTIF(F114:J114,"&gt;=0"))</f>
        <v>1</v>
      </c>
      <c r="L114" s="18">
        <f>IF(ISBLANK(F114),"",IF(LEFT(F114)="-",1,0)+IF(LEFT(G114)="-",1,0)+IF(LEFT(H114)="-",1,0)+IF(LEFT(I114)="-",1,0)+IF(LEFT(J114)="-",1,0))</f>
        <v>3</v>
      </c>
      <c r="M114" s="19" t="str">
        <f t="shared" si="4"/>
        <v/>
      </c>
      <c r="N114" s="61">
        <f t="shared" si="4"/>
        <v>1</v>
      </c>
    </row>
    <row r="115" spans="2:14" ht="15.75" thickBot="1">
      <c r="B115" s="59" t="s">
        <v>23</v>
      </c>
      <c r="C115" s="91" t="str">
        <f>IF(C105&gt;"",C105&amp;" - "&amp;G104,"")</f>
        <v>Kokkonen Jani - Lehtonen Kimmo</v>
      </c>
      <c r="D115" s="91"/>
      <c r="E115" s="35"/>
      <c r="F115" s="39">
        <v>6</v>
      </c>
      <c r="G115" s="39">
        <v>6</v>
      </c>
      <c r="H115" s="39">
        <v>5</v>
      </c>
      <c r="I115" s="39"/>
      <c r="J115" s="38"/>
      <c r="K115" s="11">
        <f>IF(ISBLANK(F115),"",COUNTIF(F115:J115,"&gt;=0"))</f>
        <v>3</v>
      </c>
      <c r="L115" s="20">
        <f>IF(ISBLANK(F115),"",IF(LEFT(F115)="-",1,0)+IF(LEFT(G115)="-",1,0)+IF(LEFT(H115)="-",1,0)+IF(LEFT(I115)="-",1,0)+IF(LEFT(J115)="-",1,0))</f>
        <v>0</v>
      </c>
      <c r="M115" s="21">
        <f t="shared" si="4"/>
        <v>1</v>
      </c>
      <c r="N115" s="63" t="str">
        <f t="shared" si="4"/>
        <v/>
      </c>
    </row>
    <row r="116" spans="2:14" ht="19.5" thickBot="1">
      <c r="B116" s="46"/>
      <c r="F116" s="22"/>
      <c r="G116" s="22"/>
      <c r="H116" s="22"/>
      <c r="I116" s="92" t="s">
        <v>24</v>
      </c>
      <c r="J116" s="92"/>
      <c r="K116" s="23">
        <f>COUNTIF(K111:K115,"=3")</f>
        <v>3</v>
      </c>
      <c r="L116" s="24">
        <f>COUNTIF(L111:L115,"=3")</f>
        <v>2</v>
      </c>
      <c r="M116" s="33">
        <f>SUM(M111:M115)</f>
        <v>3</v>
      </c>
      <c r="N116" s="64">
        <f>SUM(N111:N115)</f>
        <v>2</v>
      </c>
    </row>
    <row r="117" spans="2:14">
      <c r="B117" s="65" t="s">
        <v>25</v>
      </c>
      <c r="N117" s="47"/>
    </row>
    <row r="118" spans="2:14">
      <c r="B118" s="66" t="s">
        <v>26</v>
      </c>
      <c r="D118" s="26" t="s">
        <v>27</v>
      </c>
      <c r="F118" s="26" t="s">
        <v>28</v>
      </c>
      <c r="G118" s="26"/>
      <c r="H118" s="25"/>
      <c r="J118" s="85" t="s">
        <v>29</v>
      </c>
      <c r="K118" s="85"/>
      <c r="L118" s="85"/>
      <c r="M118" s="85"/>
      <c r="N118" s="86"/>
    </row>
    <row r="119" spans="2:14" ht="21.75" thickBot="1">
      <c r="B119" s="87"/>
      <c r="C119" s="88"/>
      <c r="D119" s="88"/>
      <c r="E119" s="22"/>
      <c r="F119" s="88"/>
      <c r="G119" s="88"/>
      <c r="H119" s="88"/>
      <c r="I119" s="88"/>
      <c r="J119" s="89" t="str">
        <f>IF(M116=3,C103,IF(N116=3,G103,""))</f>
        <v>Pt-2000</v>
      </c>
      <c r="K119" s="89"/>
      <c r="L119" s="89"/>
      <c r="M119" s="89"/>
      <c r="N119" s="90"/>
    </row>
    <row r="120" spans="2:14"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2"/>
    </row>
    <row r="122" spans="2:14">
      <c r="B122" s="44"/>
      <c r="C122" s="40"/>
      <c r="D122" s="40"/>
      <c r="E122" s="40"/>
      <c r="F122" s="45"/>
      <c r="G122" s="41" t="s">
        <v>0</v>
      </c>
      <c r="H122" s="42"/>
      <c r="I122" s="73" t="s">
        <v>49</v>
      </c>
      <c r="J122" s="73"/>
      <c r="K122" s="73"/>
      <c r="L122" s="73"/>
      <c r="M122" s="73"/>
      <c r="N122" s="74"/>
    </row>
    <row r="123" spans="2:14">
      <c r="B123" s="46"/>
      <c r="C123" s="1" t="s">
        <v>1</v>
      </c>
      <c r="D123" s="1"/>
      <c r="F123" s="2"/>
      <c r="G123" s="41" t="s">
        <v>2</v>
      </c>
      <c r="H123" s="43"/>
      <c r="I123" s="73" t="s">
        <v>31</v>
      </c>
      <c r="J123" s="73"/>
      <c r="K123" s="73"/>
      <c r="L123" s="73"/>
      <c r="M123" s="73"/>
      <c r="N123" s="74"/>
    </row>
    <row r="124" spans="2:14" ht="15.75">
      <c r="B124" s="46"/>
      <c r="C124" s="4" t="s">
        <v>3</v>
      </c>
      <c r="D124" s="4"/>
      <c r="F124" s="2"/>
      <c r="G124" s="41" t="s">
        <v>4</v>
      </c>
      <c r="H124" s="43"/>
      <c r="I124" s="73" t="s">
        <v>44</v>
      </c>
      <c r="J124" s="73"/>
      <c r="K124" s="73"/>
      <c r="L124" s="73"/>
      <c r="M124" s="73"/>
      <c r="N124" s="74"/>
    </row>
    <row r="125" spans="2:14" ht="15.75">
      <c r="B125" s="46"/>
      <c r="C125" t="s">
        <v>5</v>
      </c>
      <c r="D125" s="4"/>
      <c r="F125" s="2"/>
      <c r="G125" s="41" t="s">
        <v>6</v>
      </c>
      <c r="H125" s="43"/>
      <c r="I125" s="93">
        <v>45248</v>
      </c>
      <c r="J125" s="93"/>
      <c r="K125" s="93"/>
      <c r="L125" s="93"/>
      <c r="M125" s="93"/>
      <c r="N125" s="94"/>
    </row>
    <row r="126" spans="2:14" ht="15.75" thickBot="1">
      <c r="B126" s="46"/>
      <c r="N126" s="47"/>
    </row>
    <row r="127" spans="2:14">
      <c r="B127" s="48" t="s">
        <v>7</v>
      </c>
      <c r="C127" s="75" t="s">
        <v>33</v>
      </c>
      <c r="D127" s="75"/>
      <c r="E127" s="6"/>
      <c r="F127" s="5" t="s">
        <v>8</v>
      </c>
      <c r="G127" s="75" t="s">
        <v>35</v>
      </c>
      <c r="H127" s="75"/>
      <c r="I127" s="75"/>
      <c r="J127" s="75"/>
      <c r="K127" s="75"/>
      <c r="L127" s="75"/>
      <c r="M127" s="75"/>
      <c r="N127" s="76"/>
    </row>
    <row r="128" spans="2:14">
      <c r="B128" s="50" t="s">
        <v>9</v>
      </c>
      <c r="C128" s="77" t="s">
        <v>69</v>
      </c>
      <c r="D128" s="77"/>
      <c r="E128" s="8"/>
      <c r="F128" s="7" t="s">
        <v>10</v>
      </c>
      <c r="G128" s="77" t="s">
        <v>93</v>
      </c>
      <c r="H128" s="77"/>
      <c r="I128" s="77"/>
      <c r="J128" s="77"/>
      <c r="K128" s="77"/>
      <c r="L128" s="77"/>
      <c r="M128" s="77"/>
      <c r="N128" s="78"/>
    </row>
    <row r="129" spans="2:14">
      <c r="B129" s="50" t="s">
        <v>11</v>
      </c>
      <c r="C129" s="77" t="s">
        <v>70</v>
      </c>
      <c r="D129" s="77"/>
      <c r="E129" s="8"/>
      <c r="F129" s="7" t="s">
        <v>12</v>
      </c>
      <c r="G129" s="77" t="s">
        <v>91</v>
      </c>
      <c r="H129" s="77"/>
      <c r="I129" s="77"/>
      <c r="J129" s="77"/>
      <c r="K129" s="77"/>
      <c r="L129" s="77"/>
      <c r="M129" s="77"/>
      <c r="N129" s="78"/>
    </row>
    <row r="130" spans="2:14">
      <c r="B130" s="79" t="s">
        <v>13</v>
      </c>
      <c r="C130" s="80"/>
      <c r="D130" s="80"/>
      <c r="E130" s="9"/>
      <c r="F130" s="80" t="s">
        <v>13</v>
      </c>
      <c r="G130" s="80"/>
      <c r="H130" s="80"/>
      <c r="I130" s="80"/>
      <c r="J130" s="80"/>
      <c r="K130" s="80"/>
      <c r="L130" s="80"/>
      <c r="M130" s="80"/>
      <c r="N130" s="81"/>
    </row>
    <row r="131" spans="2:14">
      <c r="B131" s="54" t="s">
        <v>14</v>
      </c>
      <c r="C131" s="77" t="s">
        <v>69</v>
      </c>
      <c r="D131" s="77"/>
      <c r="E131" s="8"/>
      <c r="F131" s="10" t="s">
        <v>14</v>
      </c>
      <c r="G131" s="77" t="s">
        <v>93</v>
      </c>
      <c r="H131" s="77"/>
      <c r="I131" s="77"/>
      <c r="J131" s="77"/>
      <c r="K131" s="77"/>
      <c r="L131" s="77"/>
      <c r="M131" s="77"/>
      <c r="N131" s="78"/>
    </row>
    <row r="132" spans="2:14" ht="15.75" thickBot="1">
      <c r="B132" s="55" t="s">
        <v>14</v>
      </c>
      <c r="C132" s="82" t="s">
        <v>70</v>
      </c>
      <c r="D132" s="82"/>
      <c r="E132" s="12"/>
      <c r="F132" s="11" t="s">
        <v>14</v>
      </c>
      <c r="G132" s="82" t="s">
        <v>91</v>
      </c>
      <c r="H132" s="82"/>
      <c r="I132" s="82"/>
      <c r="J132" s="82"/>
      <c r="K132" s="82"/>
      <c r="L132" s="82"/>
      <c r="M132" s="82"/>
      <c r="N132" s="83"/>
    </row>
    <row r="133" spans="2:14">
      <c r="B133" s="46"/>
      <c r="N133" s="47"/>
    </row>
    <row r="134" spans="2:14" ht="15.75" thickBot="1">
      <c r="B134" s="57" t="s">
        <v>15</v>
      </c>
      <c r="F134" s="13">
        <v>1</v>
      </c>
      <c r="G134" s="13">
        <v>2</v>
      </c>
      <c r="H134" s="13">
        <v>3</v>
      </c>
      <c r="I134" s="13">
        <v>4</v>
      </c>
      <c r="J134" s="13">
        <v>5</v>
      </c>
      <c r="K134" s="84" t="s">
        <v>16</v>
      </c>
      <c r="L134" s="84"/>
      <c r="M134" s="13" t="s">
        <v>17</v>
      </c>
      <c r="N134" s="58" t="s">
        <v>18</v>
      </c>
    </row>
    <row r="135" spans="2:14">
      <c r="B135" s="59" t="s">
        <v>19</v>
      </c>
      <c r="C135" s="91" t="str">
        <f>IF(C128&gt;"",C128&amp;" - "&amp;G128,"")</f>
        <v>Viskman Marek - Pasanen Mika</v>
      </c>
      <c r="D135" s="91"/>
      <c r="E135" s="35"/>
      <c r="F135" s="39">
        <v>-8</v>
      </c>
      <c r="G135" s="39">
        <v>6</v>
      </c>
      <c r="H135" s="39">
        <v>3</v>
      </c>
      <c r="I135" s="39">
        <v>7</v>
      </c>
      <c r="J135" s="37"/>
      <c r="K135" s="15">
        <f>IF(ISBLANK(F135),"",COUNTIF(F135:J135,"&gt;=0"))</f>
        <v>3</v>
      </c>
      <c r="L135" s="16">
        <f>IF(ISBLANK(F135),"",IF(LEFT(F135)="-",1,0)+IF(LEFT(G135)="-",1,0)+IF(LEFT(H135)="-",1,0)+IF(LEFT(I135)="-",1,0)+IF(LEFT(J135)="-",1,0))</f>
        <v>1</v>
      </c>
      <c r="M135" s="17">
        <f t="shared" ref="M135:N139" si="5">IF(K135=3,1,"")</f>
        <v>1</v>
      </c>
      <c r="N135" s="60" t="str">
        <f t="shared" si="5"/>
        <v/>
      </c>
    </row>
    <row r="136" spans="2:14">
      <c r="B136" s="59" t="s">
        <v>20</v>
      </c>
      <c r="C136" s="91" t="str">
        <f>IF(C129&gt;"",C129&amp;" - "&amp;G129,"")</f>
        <v>Ovaska Jukka - Kokkonen Jani</v>
      </c>
      <c r="D136" s="91"/>
      <c r="E136" s="35"/>
      <c r="F136" s="39">
        <v>-8</v>
      </c>
      <c r="G136" s="39">
        <v>-7</v>
      </c>
      <c r="H136" s="39">
        <v>-5</v>
      </c>
      <c r="I136" s="39"/>
      <c r="J136" s="38"/>
      <c r="K136" s="10">
        <f>IF(ISBLANK(F136),"",COUNTIF(F136:J136,"&gt;=0"))</f>
        <v>0</v>
      </c>
      <c r="L136" s="18">
        <f>IF(ISBLANK(F136),"",IF(LEFT(F136)="-",1,0)+IF(LEFT(G136)="-",1,0)+IF(LEFT(H136)="-",1,0)+IF(LEFT(I136)="-",1,0)+IF(LEFT(J136)="-",1,0))</f>
        <v>3</v>
      </c>
      <c r="M136" s="19" t="str">
        <f t="shared" si="5"/>
        <v/>
      </c>
      <c r="N136" s="61">
        <f t="shared" si="5"/>
        <v>1</v>
      </c>
    </row>
    <row r="137" spans="2:14">
      <c r="B137" s="62" t="s">
        <v>21</v>
      </c>
      <c r="C137" s="14" t="str">
        <f>IF(C131&gt;"",C131&amp;" / "&amp;C132,"")</f>
        <v>Viskman Marek / Ovaska Jukka</v>
      </c>
      <c r="D137" s="14" t="str">
        <f>IF(G131&gt;"",G131&amp;" / "&amp;G132,"")</f>
        <v>Pasanen Mika / Kokkonen Jani</v>
      </c>
      <c r="E137" s="36"/>
      <c r="F137" s="39">
        <v>9</v>
      </c>
      <c r="G137" s="39">
        <v>-7</v>
      </c>
      <c r="H137" s="39">
        <v>1</v>
      </c>
      <c r="I137" s="39">
        <v>8</v>
      </c>
      <c r="J137" s="38"/>
      <c r="K137" s="10">
        <f>IF(ISBLANK(F137),"",COUNTIF(F137:J137,"&gt;=0"))</f>
        <v>3</v>
      </c>
      <c r="L137" s="18">
        <f>IF(ISBLANK(F137),"",IF(LEFT(F137)="-",1,0)+IF(LEFT(G137)="-",1,0)+IF(LEFT(H137)="-",1,0)+IF(LEFT(I137)="-",1,0)+IF(LEFT(J137)="-",1,0))</f>
        <v>1</v>
      </c>
      <c r="M137" s="19">
        <f t="shared" si="5"/>
        <v>1</v>
      </c>
      <c r="N137" s="61" t="str">
        <f t="shared" si="5"/>
        <v/>
      </c>
    </row>
    <row r="138" spans="2:14">
      <c r="B138" s="59" t="s">
        <v>22</v>
      </c>
      <c r="C138" s="91" t="str">
        <f>IF(C128&gt;"",C128&amp;" - "&amp;G129,"")</f>
        <v>Viskman Marek - Kokkonen Jani</v>
      </c>
      <c r="D138" s="91"/>
      <c r="E138" s="35"/>
      <c r="F138" s="39">
        <v>-12</v>
      </c>
      <c r="G138" s="39">
        <v>-5</v>
      </c>
      <c r="H138" s="39">
        <v>-7</v>
      </c>
      <c r="I138" s="39"/>
      <c r="J138" s="38"/>
      <c r="K138" s="10">
        <f>IF(ISBLANK(F138),"",COUNTIF(F138:J138,"&gt;=0"))</f>
        <v>0</v>
      </c>
      <c r="L138" s="18">
        <f>IF(ISBLANK(F138),"",IF(LEFT(F138)="-",1,0)+IF(LEFT(G138)="-",1,0)+IF(LEFT(H138)="-",1,0)+IF(LEFT(I138)="-",1,0)+IF(LEFT(J138)="-",1,0))</f>
        <v>3</v>
      </c>
      <c r="M138" s="19" t="str">
        <f t="shared" si="5"/>
        <v/>
      </c>
      <c r="N138" s="61">
        <f t="shared" si="5"/>
        <v>1</v>
      </c>
    </row>
    <row r="139" spans="2:14" ht="15.75" thickBot="1">
      <c r="B139" s="59" t="s">
        <v>23</v>
      </c>
      <c r="C139" s="91" t="str">
        <f>IF(C129&gt;"",C129&amp;" - "&amp;G128,"")</f>
        <v>Ovaska Jukka - Pasanen Mika</v>
      </c>
      <c r="D139" s="91"/>
      <c r="E139" s="35"/>
      <c r="F139" s="39">
        <v>8</v>
      </c>
      <c r="G139" s="39">
        <v>7</v>
      </c>
      <c r="H139" s="39">
        <v>3</v>
      </c>
      <c r="I139" s="39"/>
      <c r="J139" s="38"/>
      <c r="K139" s="11">
        <f>IF(ISBLANK(F139),"",COUNTIF(F139:J139,"&gt;=0"))</f>
        <v>3</v>
      </c>
      <c r="L139" s="20">
        <f>IF(ISBLANK(F139),"",IF(LEFT(F139)="-",1,0)+IF(LEFT(G139)="-",1,0)+IF(LEFT(H139)="-",1,0)+IF(LEFT(I139)="-",1,0)+IF(LEFT(J139)="-",1,0))</f>
        <v>0</v>
      </c>
      <c r="M139" s="21">
        <f t="shared" si="5"/>
        <v>1</v>
      </c>
      <c r="N139" s="63" t="str">
        <f t="shared" si="5"/>
        <v/>
      </c>
    </row>
    <row r="140" spans="2:14" ht="19.5" thickBot="1">
      <c r="B140" s="46"/>
      <c r="F140" s="22"/>
      <c r="G140" s="22"/>
      <c r="H140" s="22"/>
      <c r="I140" s="92" t="s">
        <v>24</v>
      </c>
      <c r="J140" s="92"/>
      <c r="K140" s="23">
        <f>COUNTIF(K135:K139,"=3")</f>
        <v>3</v>
      </c>
      <c r="L140" s="24">
        <f>COUNTIF(L135:L139,"=3")</f>
        <v>2</v>
      </c>
      <c r="M140" s="33">
        <f>SUM(M135:M139)</f>
        <v>3</v>
      </c>
      <c r="N140" s="64">
        <f>SUM(N135:N139)</f>
        <v>2</v>
      </c>
    </row>
    <row r="141" spans="2:14">
      <c r="B141" s="65" t="s">
        <v>25</v>
      </c>
      <c r="N141" s="47"/>
    </row>
    <row r="142" spans="2:14">
      <c r="B142" s="66" t="s">
        <v>26</v>
      </c>
      <c r="D142" s="26" t="s">
        <v>27</v>
      </c>
      <c r="F142" s="26" t="s">
        <v>28</v>
      </c>
      <c r="G142" s="26"/>
      <c r="H142" s="25"/>
      <c r="J142" s="85" t="s">
        <v>29</v>
      </c>
      <c r="K142" s="85"/>
      <c r="L142" s="85"/>
      <c r="M142" s="85"/>
      <c r="N142" s="86"/>
    </row>
    <row r="143" spans="2:14" ht="21.75" thickBot="1">
      <c r="B143" s="87"/>
      <c r="C143" s="88"/>
      <c r="D143" s="88"/>
      <c r="E143" s="22"/>
      <c r="F143" s="88"/>
      <c r="G143" s="88"/>
      <c r="H143" s="88"/>
      <c r="I143" s="88"/>
      <c r="J143" s="89" t="str">
        <f>IF(M140=3,C127,IF(N140=3,G127,""))</f>
        <v>Tip-70</v>
      </c>
      <c r="K143" s="89"/>
      <c r="L143" s="89"/>
      <c r="M143" s="89"/>
      <c r="N143" s="90"/>
    </row>
    <row r="144" spans="2:14">
      <c r="B144" s="70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2"/>
    </row>
  </sheetData>
  <mergeCells count="156"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  <mergeCell ref="C104:D104"/>
    <mergeCell ref="G104:N104"/>
    <mergeCell ref="C105:D105"/>
    <mergeCell ref="G105:N105"/>
    <mergeCell ref="B106:D106"/>
    <mergeCell ref="F106:N106"/>
    <mergeCell ref="I98:N98"/>
    <mergeCell ref="I99:N99"/>
    <mergeCell ref="I100:N100"/>
    <mergeCell ref="I101:N101"/>
    <mergeCell ref="C103:D103"/>
    <mergeCell ref="G103:N103"/>
    <mergeCell ref="C112:D112"/>
    <mergeCell ref="C114:D114"/>
    <mergeCell ref="C115:D115"/>
    <mergeCell ref="I116:J116"/>
    <mergeCell ref="J118:N118"/>
    <mergeCell ref="B119:D119"/>
    <mergeCell ref="F119:I119"/>
    <mergeCell ref="J119:N119"/>
    <mergeCell ref="C107:D107"/>
    <mergeCell ref="G107:N107"/>
    <mergeCell ref="C108:D108"/>
    <mergeCell ref="G108:N108"/>
    <mergeCell ref="K110:L110"/>
    <mergeCell ref="C111:D111"/>
    <mergeCell ref="C128:D128"/>
    <mergeCell ref="G128:N128"/>
    <mergeCell ref="C129:D129"/>
    <mergeCell ref="G129:N129"/>
    <mergeCell ref="B130:D130"/>
    <mergeCell ref="F130:N130"/>
    <mergeCell ref="I122:N122"/>
    <mergeCell ref="I123:N123"/>
    <mergeCell ref="I124:N124"/>
    <mergeCell ref="I125:N125"/>
    <mergeCell ref="C127:D127"/>
    <mergeCell ref="G127:N127"/>
    <mergeCell ref="C136:D136"/>
    <mergeCell ref="C138:D138"/>
    <mergeCell ref="C139:D139"/>
    <mergeCell ref="I140:J140"/>
    <mergeCell ref="J142:N142"/>
    <mergeCell ref="B143:D143"/>
    <mergeCell ref="F143:I143"/>
    <mergeCell ref="J143:N143"/>
    <mergeCell ref="C131:D131"/>
    <mergeCell ref="G131:N131"/>
    <mergeCell ref="C132:D132"/>
    <mergeCell ref="G132:N132"/>
    <mergeCell ref="K134:L134"/>
    <mergeCell ref="C135:D1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0"/>
  <sheetViews>
    <sheetView topLeftCell="B29" workbookViewId="0">
      <selection activeCell="G46" sqref="G46"/>
    </sheetView>
  </sheetViews>
  <sheetFormatPr defaultRowHeight="15"/>
  <sheetData>
    <row r="2" spans="2:14">
      <c r="B2" s="44"/>
      <c r="C2" s="40"/>
      <c r="D2" s="40"/>
      <c r="E2" s="40"/>
      <c r="F2" s="45"/>
      <c r="G2" s="41" t="s">
        <v>0</v>
      </c>
      <c r="H2" s="42"/>
      <c r="I2" s="73" t="s">
        <v>49</v>
      </c>
      <c r="J2" s="73"/>
      <c r="K2" s="73"/>
      <c r="L2" s="73"/>
      <c r="M2" s="73"/>
      <c r="N2" s="74"/>
    </row>
    <row r="3" spans="2:14">
      <c r="B3" s="46"/>
      <c r="C3" s="1" t="s">
        <v>1</v>
      </c>
      <c r="D3" s="1"/>
      <c r="F3" s="2"/>
      <c r="G3" s="41" t="s">
        <v>2</v>
      </c>
      <c r="H3" s="43"/>
      <c r="I3" s="73" t="s">
        <v>31</v>
      </c>
      <c r="J3" s="73"/>
      <c r="K3" s="73"/>
      <c r="L3" s="73"/>
      <c r="M3" s="73"/>
      <c r="N3" s="74"/>
    </row>
    <row r="4" spans="2:14" ht="15.75">
      <c r="B4" s="46"/>
      <c r="C4" s="4" t="s">
        <v>3</v>
      </c>
      <c r="D4" s="4"/>
      <c r="F4" s="2"/>
      <c r="G4" s="41" t="s">
        <v>4</v>
      </c>
      <c r="H4" s="43"/>
      <c r="I4" s="73" t="s">
        <v>45</v>
      </c>
      <c r="J4" s="73"/>
      <c r="K4" s="73"/>
      <c r="L4" s="73"/>
      <c r="M4" s="73"/>
      <c r="N4" s="74"/>
    </row>
    <row r="5" spans="2:14" ht="15.75">
      <c r="B5" s="46"/>
      <c r="C5" t="s">
        <v>5</v>
      </c>
      <c r="D5" s="4"/>
      <c r="F5" s="2"/>
      <c r="G5" s="41" t="s">
        <v>6</v>
      </c>
      <c r="H5" s="43"/>
      <c r="I5" s="93">
        <v>45248</v>
      </c>
      <c r="J5" s="93"/>
      <c r="K5" s="93"/>
      <c r="L5" s="93"/>
      <c r="M5" s="93"/>
      <c r="N5" s="94"/>
    </row>
    <row r="6" spans="2:14" ht="15.75" thickBot="1">
      <c r="B6" s="46"/>
      <c r="N6" s="47"/>
    </row>
    <row r="7" spans="2:14">
      <c r="B7" s="48" t="s">
        <v>7</v>
      </c>
      <c r="C7" s="75" t="s">
        <v>37</v>
      </c>
      <c r="D7" s="75"/>
      <c r="E7" s="6"/>
      <c r="F7" s="5" t="s">
        <v>8</v>
      </c>
      <c r="G7" s="75" t="s">
        <v>53</v>
      </c>
      <c r="H7" s="75"/>
      <c r="I7" s="75"/>
      <c r="J7" s="75"/>
      <c r="K7" s="75"/>
      <c r="L7" s="75"/>
      <c r="M7" s="75"/>
      <c r="N7" s="76"/>
    </row>
    <row r="8" spans="2:14">
      <c r="B8" s="50" t="s">
        <v>9</v>
      </c>
      <c r="C8" s="77" t="s">
        <v>60</v>
      </c>
      <c r="D8" s="77"/>
      <c r="E8" s="8"/>
      <c r="F8" s="7" t="s">
        <v>10</v>
      </c>
      <c r="G8" s="77" t="s">
        <v>62</v>
      </c>
      <c r="H8" s="77"/>
      <c r="I8" s="77"/>
      <c r="J8" s="77"/>
      <c r="K8" s="77"/>
      <c r="L8" s="77"/>
      <c r="M8" s="77"/>
      <c r="N8" s="78"/>
    </row>
    <row r="9" spans="2:14">
      <c r="B9" s="50" t="s">
        <v>11</v>
      </c>
      <c r="C9" s="77" t="s">
        <v>61</v>
      </c>
      <c r="D9" s="77"/>
      <c r="E9" s="8"/>
      <c r="F9" s="7" t="s">
        <v>12</v>
      </c>
      <c r="G9" s="77" t="s">
        <v>63</v>
      </c>
      <c r="H9" s="77"/>
      <c r="I9" s="77"/>
      <c r="J9" s="77"/>
      <c r="K9" s="77"/>
      <c r="L9" s="77"/>
      <c r="M9" s="77"/>
      <c r="N9" s="78"/>
    </row>
    <row r="10" spans="2:14">
      <c r="B10" s="79" t="s">
        <v>13</v>
      </c>
      <c r="C10" s="80"/>
      <c r="D10" s="80"/>
      <c r="E10" s="9"/>
      <c r="F10" s="80" t="s">
        <v>13</v>
      </c>
      <c r="G10" s="80"/>
      <c r="H10" s="80"/>
      <c r="I10" s="80"/>
      <c r="J10" s="80"/>
      <c r="K10" s="80"/>
      <c r="L10" s="80"/>
      <c r="M10" s="80"/>
      <c r="N10" s="81"/>
    </row>
    <row r="11" spans="2:14">
      <c r="B11" s="54" t="s">
        <v>14</v>
      </c>
      <c r="C11" s="77" t="s">
        <v>60</v>
      </c>
      <c r="D11" s="77"/>
      <c r="E11" s="8"/>
      <c r="F11" s="10" t="s">
        <v>14</v>
      </c>
      <c r="G11" s="77" t="s">
        <v>62</v>
      </c>
      <c r="H11" s="77"/>
      <c r="I11" s="77"/>
      <c r="J11" s="77"/>
      <c r="K11" s="77"/>
      <c r="L11" s="77"/>
      <c r="M11" s="77"/>
      <c r="N11" s="78"/>
    </row>
    <row r="12" spans="2:14" ht="15.75" thickBot="1">
      <c r="B12" s="55" t="s">
        <v>14</v>
      </c>
      <c r="C12" s="82" t="s">
        <v>61</v>
      </c>
      <c r="D12" s="82"/>
      <c r="E12" s="12"/>
      <c r="F12" s="11" t="s">
        <v>14</v>
      </c>
      <c r="G12" s="82" t="s">
        <v>64</v>
      </c>
      <c r="H12" s="82"/>
      <c r="I12" s="82"/>
      <c r="J12" s="82"/>
      <c r="K12" s="82"/>
      <c r="L12" s="82"/>
      <c r="M12" s="82"/>
      <c r="N12" s="83"/>
    </row>
    <row r="13" spans="2:14">
      <c r="B13" s="46"/>
      <c r="N13" s="47"/>
    </row>
    <row r="14" spans="2:14" ht="15.75" thickBot="1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84" t="s">
        <v>16</v>
      </c>
      <c r="L14" s="84"/>
      <c r="M14" s="13" t="s">
        <v>17</v>
      </c>
      <c r="N14" s="58" t="s">
        <v>18</v>
      </c>
    </row>
    <row r="15" spans="2:14">
      <c r="B15" s="59" t="s">
        <v>19</v>
      </c>
      <c r="C15" s="91" t="str">
        <f>IF(C8&gt;"",C8&amp;" - "&amp;G8,"")</f>
        <v>Söderberg Roger - Heinonen Petri</v>
      </c>
      <c r="D15" s="91"/>
      <c r="E15" s="35"/>
      <c r="F15" s="39">
        <v>6</v>
      </c>
      <c r="G15" s="39">
        <v>-8</v>
      </c>
      <c r="H15" s="39">
        <v>-5</v>
      </c>
      <c r="I15" s="39">
        <v>-10</v>
      </c>
      <c r="J15" s="37"/>
      <c r="K15" s="15">
        <f>IF(ISBLANK(F15),"",COUNTIF(F15:J15,"&gt;=0"))</f>
        <v>1</v>
      </c>
      <c r="L15" s="16">
        <f>IF(ISBLANK(F15),"",IF(LEFT(F15)="-",1,0)+IF(LEFT(G15)="-",1,0)+IF(LEFT(H15)="-",1,0)+IF(LEFT(I15)="-",1,0)+IF(LEFT(J15)="-",1,0))</f>
        <v>3</v>
      </c>
      <c r="M15" s="17" t="str">
        <f t="shared" ref="M15:N19" si="0">IF(K15=3,1,"")</f>
        <v/>
      </c>
      <c r="N15" s="60">
        <f t="shared" si="0"/>
        <v>1</v>
      </c>
    </row>
    <row r="16" spans="2:14">
      <c r="B16" s="59" t="s">
        <v>20</v>
      </c>
      <c r="C16" s="91" t="str">
        <f>IF(C9&gt;"",C9&amp;" - "&amp;G9,"")</f>
        <v>Ramos Jose - Kurvinen Matti</v>
      </c>
      <c r="D16" s="91"/>
      <c r="E16" s="35"/>
      <c r="F16" s="39">
        <v>-3</v>
      </c>
      <c r="G16" s="39">
        <v>-9</v>
      </c>
      <c r="H16" s="39">
        <v>-7</v>
      </c>
      <c r="I16" s="39"/>
      <c r="J16" s="38"/>
      <c r="K16" s="10">
        <f>IF(ISBLANK(F16),"",COUNTIF(F16:J16,"&gt;=0"))</f>
        <v>0</v>
      </c>
      <c r="L16" s="18">
        <f>IF(ISBLANK(F16),"",IF(LEFT(F16)="-",1,0)+IF(LEFT(G16)="-",1,0)+IF(LEFT(H16)="-",1,0)+IF(LEFT(I16)="-",1,0)+IF(LEFT(J16)="-",1,0))</f>
        <v>3</v>
      </c>
      <c r="M16" s="19" t="str">
        <f t="shared" si="0"/>
        <v/>
      </c>
      <c r="N16" s="61">
        <f t="shared" si="0"/>
        <v>1</v>
      </c>
    </row>
    <row r="17" spans="2:14">
      <c r="B17" s="62" t="s">
        <v>21</v>
      </c>
      <c r="C17" s="14" t="str">
        <f>IF(C11&gt;"",C11&amp;" / "&amp;C12,"")</f>
        <v>Söderberg Roger / Ramos Jose</v>
      </c>
      <c r="D17" s="14" t="str">
        <f>IF(G11&gt;"",G11&amp;" / "&amp;G12,"")</f>
        <v>Heinonen Petri / Mikkola Jouko</v>
      </c>
      <c r="E17" s="36"/>
      <c r="F17" s="39">
        <v>-4</v>
      </c>
      <c r="G17" s="39">
        <v>-9</v>
      </c>
      <c r="H17" s="39">
        <v>-8</v>
      </c>
      <c r="I17" s="39"/>
      <c r="J17" s="38"/>
      <c r="K17" s="10">
        <f>IF(ISBLANK(F17),"",COUNTIF(F17:J17,"&gt;=0"))</f>
        <v>0</v>
      </c>
      <c r="L17" s="18">
        <f>IF(ISBLANK(F17),"",IF(LEFT(F17)="-",1,0)+IF(LEFT(G17)="-",1,0)+IF(LEFT(H17)="-",1,0)+IF(LEFT(I17)="-",1,0)+IF(LEFT(J17)="-",1,0))</f>
        <v>3</v>
      </c>
      <c r="M17" s="19" t="str">
        <f t="shared" si="0"/>
        <v/>
      </c>
      <c r="N17" s="61">
        <f t="shared" si="0"/>
        <v>1</v>
      </c>
    </row>
    <row r="18" spans="2:14">
      <c r="B18" s="59" t="s">
        <v>22</v>
      </c>
      <c r="C18" s="91" t="str">
        <f>IF(C8&gt;"",C8&amp;" - "&amp;G9,"")</f>
        <v>Söderberg Roger - Kurvinen Matti</v>
      </c>
      <c r="D18" s="91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 ht="15.75" thickBot="1">
      <c r="B19" s="59" t="s">
        <v>23</v>
      </c>
      <c r="C19" s="91" t="str">
        <f>IF(C9&gt;"",C9&amp;" - "&amp;G8,"")</f>
        <v>Ramos Jose - Heinonen Petri</v>
      </c>
      <c r="D19" s="91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9.5" thickBot="1">
      <c r="B20" s="46"/>
      <c r="F20" s="22"/>
      <c r="G20" s="22"/>
      <c r="H20" s="22"/>
      <c r="I20" s="92" t="s">
        <v>24</v>
      </c>
      <c r="J20" s="92"/>
      <c r="K20" s="23">
        <f>COUNTIF(K15:K19,"=3")</f>
        <v>0</v>
      </c>
      <c r="L20" s="24">
        <f>COUNTIF(L15:L19,"=3")</f>
        <v>3</v>
      </c>
      <c r="M20" s="33">
        <f>SUM(M15:M19)</f>
        <v>0</v>
      </c>
      <c r="N20" s="64">
        <f>SUM(N15:N19)</f>
        <v>3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85" t="s">
        <v>29</v>
      </c>
      <c r="K22" s="85"/>
      <c r="L22" s="85"/>
      <c r="M22" s="85"/>
      <c r="N22" s="86"/>
    </row>
    <row r="23" spans="2:14" ht="21.75" thickBot="1">
      <c r="B23" s="87"/>
      <c r="C23" s="88"/>
      <c r="D23" s="88"/>
      <c r="E23" s="22"/>
      <c r="F23" s="88"/>
      <c r="G23" s="88"/>
      <c r="H23" s="88"/>
      <c r="I23" s="88"/>
      <c r="J23" s="89" t="str">
        <f>IF(M20=3,C7,IF(N20=3,G7,""))</f>
        <v>Wega 1</v>
      </c>
      <c r="K23" s="89"/>
      <c r="L23" s="89"/>
      <c r="M23" s="89"/>
      <c r="N23" s="90"/>
    </row>
    <row r="24" spans="2:1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6" spans="2:14">
      <c r="B26" s="44"/>
      <c r="C26" s="40"/>
      <c r="D26" s="40"/>
      <c r="E26" s="40"/>
      <c r="F26" s="45"/>
      <c r="G26" s="41" t="s">
        <v>0</v>
      </c>
      <c r="H26" s="42"/>
      <c r="I26" s="73" t="s">
        <v>49</v>
      </c>
      <c r="J26" s="73"/>
      <c r="K26" s="73"/>
      <c r="L26" s="73"/>
      <c r="M26" s="73"/>
      <c r="N26" s="74"/>
    </row>
    <row r="27" spans="2:14">
      <c r="B27" s="46"/>
      <c r="C27" s="1" t="s">
        <v>1</v>
      </c>
      <c r="D27" s="1"/>
      <c r="F27" s="2"/>
      <c r="G27" s="41" t="s">
        <v>2</v>
      </c>
      <c r="H27" s="43"/>
      <c r="I27" s="73" t="s">
        <v>31</v>
      </c>
      <c r="J27" s="73"/>
      <c r="K27" s="73"/>
      <c r="L27" s="73"/>
      <c r="M27" s="73"/>
      <c r="N27" s="74"/>
    </row>
    <row r="28" spans="2:14" ht="15.75">
      <c r="B28" s="46"/>
      <c r="C28" s="4" t="s">
        <v>3</v>
      </c>
      <c r="D28" s="4"/>
      <c r="F28" s="2"/>
      <c r="G28" s="41" t="s">
        <v>4</v>
      </c>
      <c r="H28" s="43"/>
      <c r="I28" s="73" t="s">
        <v>45</v>
      </c>
      <c r="J28" s="73"/>
      <c r="K28" s="73"/>
      <c r="L28" s="73"/>
      <c r="M28" s="73"/>
      <c r="N28" s="74"/>
    </row>
    <row r="29" spans="2:14" ht="15.75">
      <c r="B29" s="46"/>
      <c r="C29" t="s">
        <v>5</v>
      </c>
      <c r="D29" s="4"/>
      <c r="F29" s="2"/>
      <c r="G29" s="41" t="s">
        <v>6</v>
      </c>
      <c r="H29" s="43"/>
      <c r="I29" s="93">
        <v>45248</v>
      </c>
      <c r="J29" s="93"/>
      <c r="K29" s="93"/>
      <c r="L29" s="93"/>
      <c r="M29" s="93"/>
      <c r="N29" s="94"/>
    </row>
    <row r="30" spans="2:14" ht="15.75" thickBot="1">
      <c r="B30" s="46"/>
      <c r="N30" s="47"/>
    </row>
    <row r="31" spans="2:14">
      <c r="B31" s="48" t="s">
        <v>7</v>
      </c>
      <c r="C31" s="75" t="s">
        <v>32</v>
      </c>
      <c r="D31" s="75"/>
      <c r="E31" s="6"/>
      <c r="F31" s="5" t="s">
        <v>8</v>
      </c>
      <c r="G31" s="75" t="s">
        <v>52</v>
      </c>
      <c r="H31" s="75"/>
      <c r="I31" s="75"/>
      <c r="J31" s="75"/>
      <c r="K31" s="75"/>
      <c r="L31" s="75"/>
      <c r="M31" s="75"/>
      <c r="N31" s="76"/>
    </row>
    <row r="32" spans="2:14">
      <c r="B32" s="50" t="s">
        <v>9</v>
      </c>
      <c r="C32" s="77" t="s">
        <v>65</v>
      </c>
      <c r="D32" s="77"/>
      <c r="E32" s="8"/>
      <c r="F32" s="7" t="s">
        <v>10</v>
      </c>
      <c r="G32" s="77" t="s">
        <v>67</v>
      </c>
      <c r="H32" s="77"/>
      <c r="I32" s="77"/>
      <c r="J32" s="77"/>
      <c r="K32" s="77"/>
      <c r="L32" s="77"/>
      <c r="M32" s="77"/>
      <c r="N32" s="78"/>
    </row>
    <row r="33" spans="2:14">
      <c r="B33" s="50" t="s">
        <v>11</v>
      </c>
      <c r="C33" s="77" t="s">
        <v>66</v>
      </c>
      <c r="D33" s="77"/>
      <c r="E33" s="8"/>
      <c r="F33" s="7" t="s">
        <v>12</v>
      </c>
      <c r="G33" s="77" t="s">
        <v>68</v>
      </c>
      <c r="H33" s="77"/>
      <c r="I33" s="77"/>
      <c r="J33" s="77"/>
      <c r="K33" s="77"/>
      <c r="L33" s="77"/>
      <c r="M33" s="77"/>
      <c r="N33" s="78"/>
    </row>
    <row r="34" spans="2:14">
      <c r="B34" s="79" t="s">
        <v>13</v>
      </c>
      <c r="C34" s="80"/>
      <c r="D34" s="80"/>
      <c r="E34" s="9"/>
      <c r="F34" s="80" t="s">
        <v>13</v>
      </c>
      <c r="G34" s="80"/>
      <c r="H34" s="80"/>
      <c r="I34" s="80"/>
      <c r="J34" s="80"/>
      <c r="K34" s="80"/>
      <c r="L34" s="80"/>
      <c r="M34" s="80"/>
      <c r="N34" s="81"/>
    </row>
    <row r="35" spans="2:14">
      <c r="B35" s="54" t="s">
        <v>14</v>
      </c>
      <c r="C35" s="77" t="s">
        <v>65</v>
      </c>
      <c r="D35" s="77"/>
      <c r="E35" s="8"/>
      <c r="F35" s="10" t="s">
        <v>14</v>
      </c>
      <c r="G35" s="77" t="s">
        <v>67</v>
      </c>
      <c r="H35" s="77"/>
      <c r="I35" s="77"/>
      <c r="J35" s="77"/>
      <c r="K35" s="77"/>
      <c r="L35" s="77"/>
      <c r="M35" s="77"/>
      <c r="N35" s="78"/>
    </row>
    <row r="36" spans="2:14" ht="15.75" thickBot="1">
      <c r="B36" s="55" t="s">
        <v>14</v>
      </c>
      <c r="C36" s="82" t="s">
        <v>66</v>
      </c>
      <c r="D36" s="82"/>
      <c r="E36" s="12"/>
      <c r="F36" s="11" t="s">
        <v>14</v>
      </c>
      <c r="G36" s="82" t="s">
        <v>68</v>
      </c>
      <c r="H36" s="82"/>
      <c r="I36" s="82"/>
      <c r="J36" s="82"/>
      <c r="K36" s="82"/>
      <c r="L36" s="82"/>
      <c r="M36" s="82"/>
      <c r="N36" s="83"/>
    </row>
    <row r="37" spans="2:14">
      <c r="B37" s="46"/>
      <c r="N37" s="47"/>
    </row>
    <row r="38" spans="2:14" ht="15.75" thickBot="1">
      <c r="B38" s="57" t="s">
        <v>15</v>
      </c>
      <c r="F38" s="13">
        <v>1</v>
      </c>
      <c r="G38" s="13">
        <v>2</v>
      </c>
      <c r="H38" s="13">
        <v>3</v>
      </c>
      <c r="I38" s="13">
        <v>4</v>
      </c>
      <c r="J38" s="13">
        <v>5</v>
      </c>
      <c r="K38" s="84" t="s">
        <v>16</v>
      </c>
      <c r="L38" s="84"/>
      <c r="M38" s="13" t="s">
        <v>17</v>
      </c>
      <c r="N38" s="58" t="s">
        <v>18</v>
      </c>
    </row>
    <row r="39" spans="2:14">
      <c r="B39" s="59" t="s">
        <v>19</v>
      </c>
      <c r="C39" s="91" t="str">
        <f>IF(C32&gt;"",C32&amp;" - "&amp;G32,"")</f>
        <v>Vainio Matti - Ollikainen Kai</v>
      </c>
      <c r="D39" s="91"/>
      <c r="E39" s="35"/>
      <c r="F39" s="39">
        <v>-3</v>
      </c>
      <c r="G39" s="39">
        <v>-7</v>
      </c>
      <c r="H39" s="39">
        <v>-8</v>
      </c>
      <c r="I39" s="39"/>
      <c r="J39" s="37"/>
      <c r="K39" s="15">
        <f>IF(ISBLANK(F39),"",COUNTIF(F39:J39,"&gt;=0"))</f>
        <v>0</v>
      </c>
      <c r="L39" s="16">
        <f>IF(ISBLANK(F39),"",IF(LEFT(F39)="-",1,0)+IF(LEFT(G39)="-",1,0)+IF(LEFT(H39)="-",1,0)+IF(LEFT(I39)="-",1,0)+IF(LEFT(J39)="-",1,0))</f>
        <v>3</v>
      </c>
      <c r="M39" s="17" t="str">
        <f t="shared" ref="M39:N43" si="1">IF(K39=3,1,"")</f>
        <v/>
      </c>
      <c r="N39" s="60">
        <f t="shared" si="1"/>
        <v>1</v>
      </c>
    </row>
    <row r="40" spans="2:14">
      <c r="B40" s="59" t="s">
        <v>20</v>
      </c>
      <c r="C40" s="91" t="str">
        <f>IF(C33&gt;"",C33&amp;" - "&amp;G33,"")</f>
        <v>Hallbäck Thomas - Kurunmäki Kyösti</v>
      </c>
      <c r="D40" s="91"/>
      <c r="E40" s="35"/>
      <c r="F40" s="39">
        <v>-8</v>
      </c>
      <c r="G40" s="39">
        <v>4</v>
      </c>
      <c r="H40" s="39">
        <v>6</v>
      </c>
      <c r="I40" s="39">
        <v>-6</v>
      </c>
      <c r="J40" s="38">
        <v>-9</v>
      </c>
      <c r="K40" s="10">
        <f>IF(ISBLANK(F40),"",COUNTIF(F40:J40,"&gt;=0"))</f>
        <v>2</v>
      </c>
      <c r="L40" s="18">
        <f>IF(ISBLANK(F40),"",IF(LEFT(F40)="-",1,0)+IF(LEFT(G40)="-",1,0)+IF(LEFT(H40)="-",1,0)+IF(LEFT(I40)="-",1,0)+IF(LEFT(J40)="-",1,0))</f>
        <v>3</v>
      </c>
      <c r="M40" s="19" t="str">
        <f t="shared" si="1"/>
        <v/>
      </c>
      <c r="N40" s="61">
        <f t="shared" si="1"/>
        <v>1</v>
      </c>
    </row>
    <row r="41" spans="2:14">
      <c r="B41" s="62" t="s">
        <v>21</v>
      </c>
      <c r="C41" s="14" t="str">
        <f>IF(C35&gt;"",C35&amp;" / "&amp;C36,"")</f>
        <v>Vainio Matti / Hallbäck Thomas</v>
      </c>
      <c r="D41" s="14" t="str">
        <f>IF(G35&gt;"",G35&amp;" / "&amp;G36,"")</f>
        <v>Ollikainen Kai / Kurunmäki Kyösti</v>
      </c>
      <c r="E41" s="36"/>
      <c r="F41" s="39">
        <v>-8</v>
      </c>
      <c r="G41" s="39">
        <v>-5</v>
      </c>
      <c r="H41" s="39">
        <v>-10</v>
      </c>
      <c r="I41" s="39"/>
      <c r="J41" s="38"/>
      <c r="K41" s="10">
        <f>IF(ISBLANK(F41),"",COUNTIF(F41:J41,"&gt;=0"))</f>
        <v>0</v>
      </c>
      <c r="L41" s="18">
        <f>IF(ISBLANK(F41),"",IF(LEFT(F41)="-",1,0)+IF(LEFT(G41)="-",1,0)+IF(LEFT(H41)="-",1,0)+IF(LEFT(I41)="-",1,0)+IF(LEFT(J41)="-",1,0))</f>
        <v>3</v>
      </c>
      <c r="M41" s="19" t="str">
        <f t="shared" si="1"/>
        <v/>
      </c>
      <c r="N41" s="61">
        <f t="shared" si="1"/>
        <v>1</v>
      </c>
    </row>
    <row r="42" spans="2:14">
      <c r="B42" s="59" t="s">
        <v>22</v>
      </c>
      <c r="C42" s="91" t="str">
        <f>IF(C32&gt;"",C32&amp;" - "&amp;G33,"")</f>
        <v>Vainio Matti - Kurunmäki Kyösti</v>
      </c>
      <c r="D42" s="91"/>
      <c r="E42" s="35"/>
      <c r="F42" s="39"/>
      <c r="G42" s="39"/>
      <c r="H42" s="39"/>
      <c r="I42" s="39"/>
      <c r="J42" s="38"/>
      <c r="K42" s="10" t="str">
        <f>IF(ISBLANK(F42),"",COUNTIF(F42:J42,"&gt;=0"))</f>
        <v/>
      </c>
      <c r="L42" s="18" t="str">
        <f>IF(ISBLANK(F42),"",IF(LEFT(F42)="-",1,0)+IF(LEFT(G42)="-",1,0)+IF(LEFT(H42)="-",1,0)+IF(LEFT(I42)="-",1,0)+IF(LEFT(J42)="-",1,0))</f>
        <v/>
      </c>
      <c r="M42" s="19" t="str">
        <f t="shared" si="1"/>
        <v/>
      </c>
      <c r="N42" s="61" t="str">
        <f t="shared" si="1"/>
        <v/>
      </c>
    </row>
    <row r="43" spans="2:14" ht="15.75" thickBot="1">
      <c r="B43" s="59" t="s">
        <v>23</v>
      </c>
      <c r="C43" s="91" t="str">
        <f>IF(C33&gt;"",C33&amp;" - "&amp;G32,"")</f>
        <v>Hallbäck Thomas - Ollikainen Kai</v>
      </c>
      <c r="D43" s="91"/>
      <c r="E43" s="35"/>
      <c r="F43" s="39"/>
      <c r="G43" s="39"/>
      <c r="H43" s="39"/>
      <c r="I43" s="39"/>
      <c r="J43" s="38"/>
      <c r="K43" s="11" t="str">
        <f>IF(ISBLANK(F43),"",COUNTIF(F43:J43,"&gt;=0"))</f>
        <v/>
      </c>
      <c r="L43" s="20" t="str">
        <f>IF(ISBLANK(F43),"",IF(LEFT(F43)="-",1,0)+IF(LEFT(G43)="-",1,0)+IF(LEFT(H43)="-",1,0)+IF(LEFT(I43)="-",1,0)+IF(LEFT(J43)="-",1,0))</f>
        <v/>
      </c>
      <c r="M43" s="21" t="str">
        <f t="shared" si="1"/>
        <v/>
      </c>
      <c r="N43" s="63" t="str">
        <f t="shared" si="1"/>
        <v/>
      </c>
    </row>
    <row r="44" spans="2:14" ht="19.5" thickBot="1">
      <c r="B44" s="46"/>
      <c r="F44" s="22"/>
      <c r="G44" s="22"/>
      <c r="H44" s="22"/>
      <c r="I44" s="92" t="s">
        <v>24</v>
      </c>
      <c r="J44" s="92"/>
      <c r="K44" s="23">
        <f>COUNTIF(K39:K43,"=3")</f>
        <v>0</v>
      </c>
      <c r="L44" s="24">
        <f>COUNTIF(L39:L43,"=3")</f>
        <v>3</v>
      </c>
      <c r="M44" s="33">
        <f>SUM(M39:M43)</f>
        <v>0</v>
      </c>
      <c r="N44" s="64">
        <f>SUM(N39:N43)</f>
        <v>3</v>
      </c>
    </row>
    <row r="45" spans="2:14">
      <c r="B45" s="65" t="s">
        <v>25</v>
      </c>
      <c r="N45" s="47"/>
    </row>
    <row r="46" spans="2:14">
      <c r="B46" s="66" t="s">
        <v>26</v>
      </c>
      <c r="D46" s="26" t="s">
        <v>27</v>
      </c>
      <c r="F46" s="26" t="s">
        <v>28</v>
      </c>
      <c r="G46" s="26"/>
      <c r="H46" s="25"/>
      <c r="J46" s="85" t="s">
        <v>29</v>
      </c>
      <c r="K46" s="85"/>
      <c r="L46" s="85"/>
      <c r="M46" s="85"/>
      <c r="N46" s="86"/>
    </row>
    <row r="47" spans="2:14" ht="21.75" thickBot="1">
      <c r="B47" s="87"/>
      <c r="C47" s="88"/>
      <c r="D47" s="88"/>
      <c r="E47" s="22"/>
      <c r="F47" s="88"/>
      <c r="G47" s="88"/>
      <c r="H47" s="88"/>
      <c r="I47" s="88"/>
      <c r="J47" s="89" t="str">
        <f>IF(M44=3,C31,IF(N44=3,G31,""))</f>
        <v>Wega 3</v>
      </c>
      <c r="K47" s="89"/>
      <c r="L47" s="89"/>
      <c r="M47" s="89"/>
      <c r="N47" s="90"/>
    </row>
    <row r="48" spans="2:14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</row>
    <row r="50" spans="2:14">
      <c r="B50" s="44"/>
      <c r="C50" s="40"/>
      <c r="D50" s="40"/>
      <c r="E50" s="40"/>
      <c r="F50" s="45"/>
      <c r="G50" s="41" t="s">
        <v>0</v>
      </c>
      <c r="H50" s="42"/>
      <c r="I50" s="73" t="s">
        <v>49</v>
      </c>
      <c r="J50" s="73"/>
      <c r="K50" s="73"/>
      <c r="L50" s="73"/>
      <c r="M50" s="73"/>
      <c r="N50" s="74"/>
    </row>
    <row r="51" spans="2:14">
      <c r="B51" s="46"/>
      <c r="C51" s="1" t="s">
        <v>1</v>
      </c>
      <c r="D51" s="1"/>
      <c r="F51" s="2"/>
      <c r="G51" s="41" t="s">
        <v>2</v>
      </c>
      <c r="H51" s="43"/>
      <c r="I51" s="73" t="s">
        <v>31</v>
      </c>
      <c r="J51" s="73"/>
      <c r="K51" s="73"/>
      <c r="L51" s="73"/>
      <c r="M51" s="73"/>
      <c r="N51" s="74"/>
    </row>
    <row r="52" spans="2:14" ht="15.75">
      <c r="B52" s="46"/>
      <c r="C52" s="4" t="s">
        <v>3</v>
      </c>
      <c r="D52" s="4"/>
      <c r="F52" s="2"/>
      <c r="G52" s="41" t="s">
        <v>4</v>
      </c>
      <c r="H52" s="43"/>
      <c r="I52" s="73" t="s">
        <v>45</v>
      </c>
      <c r="J52" s="73"/>
      <c r="K52" s="73"/>
      <c r="L52" s="73"/>
      <c r="M52" s="73"/>
      <c r="N52" s="74"/>
    </row>
    <row r="53" spans="2:14" ht="15.75">
      <c r="B53" s="46"/>
      <c r="C53" t="s">
        <v>5</v>
      </c>
      <c r="D53" s="4"/>
      <c r="F53" s="2"/>
      <c r="G53" s="41" t="s">
        <v>6</v>
      </c>
      <c r="H53" s="43"/>
      <c r="I53" s="93">
        <v>45248</v>
      </c>
      <c r="J53" s="93"/>
      <c r="K53" s="93"/>
      <c r="L53" s="93"/>
      <c r="M53" s="93"/>
      <c r="N53" s="94"/>
    </row>
    <row r="54" spans="2:14" ht="15.75" thickBot="1">
      <c r="B54" s="46"/>
      <c r="N54" s="47"/>
    </row>
    <row r="55" spans="2:14">
      <c r="B55" s="48" t="s">
        <v>7</v>
      </c>
      <c r="C55" s="75" t="s">
        <v>55</v>
      </c>
      <c r="D55" s="75"/>
      <c r="E55" s="6"/>
      <c r="F55" s="5" t="s">
        <v>8</v>
      </c>
      <c r="G55" s="75" t="s">
        <v>34</v>
      </c>
      <c r="H55" s="75"/>
      <c r="I55" s="75"/>
      <c r="J55" s="75"/>
      <c r="K55" s="75"/>
      <c r="L55" s="75"/>
      <c r="M55" s="75"/>
      <c r="N55" s="76"/>
    </row>
    <row r="56" spans="2:14">
      <c r="B56" s="50" t="s">
        <v>9</v>
      </c>
      <c r="C56" s="77" t="s">
        <v>69</v>
      </c>
      <c r="D56" s="77"/>
      <c r="E56" s="8"/>
      <c r="F56" s="7" t="s">
        <v>10</v>
      </c>
      <c r="G56" s="77" t="s">
        <v>71</v>
      </c>
      <c r="H56" s="77"/>
      <c r="I56" s="77"/>
      <c r="J56" s="77"/>
      <c r="K56" s="77"/>
      <c r="L56" s="77"/>
      <c r="M56" s="77"/>
      <c r="N56" s="78"/>
    </row>
    <row r="57" spans="2:14">
      <c r="B57" s="50" t="s">
        <v>11</v>
      </c>
      <c r="C57" s="77" t="s">
        <v>70</v>
      </c>
      <c r="D57" s="77"/>
      <c r="E57" s="8"/>
      <c r="F57" s="7" t="s">
        <v>12</v>
      </c>
      <c r="G57" s="77" t="s">
        <v>72</v>
      </c>
      <c r="H57" s="77"/>
      <c r="I57" s="77"/>
      <c r="J57" s="77"/>
      <c r="K57" s="77"/>
      <c r="L57" s="77"/>
      <c r="M57" s="77"/>
      <c r="N57" s="78"/>
    </row>
    <row r="58" spans="2:14">
      <c r="B58" s="79" t="s">
        <v>13</v>
      </c>
      <c r="C58" s="80"/>
      <c r="D58" s="80"/>
      <c r="E58" s="9"/>
      <c r="F58" s="80" t="s">
        <v>13</v>
      </c>
      <c r="G58" s="80"/>
      <c r="H58" s="80"/>
      <c r="I58" s="80"/>
      <c r="J58" s="80"/>
      <c r="K58" s="80"/>
      <c r="L58" s="80"/>
      <c r="M58" s="80"/>
      <c r="N58" s="81"/>
    </row>
    <row r="59" spans="2:14">
      <c r="B59" s="54" t="s">
        <v>14</v>
      </c>
      <c r="C59" s="77" t="s">
        <v>69</v>
      </c>
      <c r="D59" s="77"/>
      <c r="E59" s="8"/>
      <c r="F59" s="10" t="s">
        <v>14</v>
      </c>
      <c r="G59" s="77" t="s">
        <v>72</v>
      </c>
      <c r="H59" s="77"/>
      <c r="I59" s="77"/>
      <c r="J59" s="77"/>
      <c r="K59" s="77"/>
      <c r="L59" s="77"/>
      <c r="M59" s="77"/>
      <c r="N59" s="78"/>
    </row>
    <row r="60" spans="2:14" ht="15.75" thickBot="1">
      <c r="B60" s="55" t="s">
        <v>14</v>
      </c>
      <c r="C60" s="82" t="s">
        <v>70</v>
      </c>
      <c r="D60" s="82"/>
      <c r="E60" s="12"/>
      <c r="F60" s="11" t="s">
        <v>14</v>
      </c>
      <c r="G60" s="82" t="s">
        <v>73</v>
      </c>
      <c r="H60" s="82"/>
      <c r="I60" s="82"/>
      <c r="J60" s="82"/>
      <c r="K60" s="82"/>
      <c r="L60" s="82"/>
      <c r="M60" s="82"/>
      <c r="N60" s="83"/>
    </row>
    <row r="61" spans="2:14">
      <c r="B61" s="46"/>
      <c r="N61" s="47"/>
    </row>
    <row r="62" spans="2:14" ht="15.75" thickBot="1">
      <c r="B62" s="57" t="s">
        <v>15</v>
      </c>
      <c r="F62" s="13">
        <v>1</v>
      </c>
      <c r="G62" s="13">
        <v>2</v>
      </c>
      <c r="H62" s="13">
        <v>3</v>
      </c>
      <c r="I62" s="13">
        <v>4</v>
      </c>
      <c r="J62" s="13">
        <v>5</v>
      </c>
      <c r="K62" s="84" t="s">
        <v>16</v>
      </c>
      <c r="L62" s="84"/>
      <c r="M62" s="13" t="s">
        <v>17</v>
      </c>
      <c r="N62" s="58" t="s">
        <v>18</v>
      </c>
    </row>
    <row r="63" spans="2:14">
      <c r="B63" s="59" t="s">
        <v>19</v>
      </c>
      <c r="C63" s="91" t="str">
        <f>IF(C56&gt;"",C56&amp;" - "&amp;G56,"")</f>
        <v>Viskman Marek - Tuomaala Petri</v>
      </c>
      <c r="D63" s="91"/>
      <c r="E63" s="35"/>
      <c r="F63" s="39">
        <v>3</v>
      </c>
      <c r="G63" s="39">
        <v>7</v>
      </c>
      <c r="H63" s="39">
        <v>5</v>
      </c>
      <c r="I63" s="39"/>
      <c r="J63" s="37"/>
      <c r="K63" s="15">
        <f>IF(ISBLANK(F63),"",COUNTIF(F63:J63,"&gt;=0"))</f>
        <v>3</v>
      </c>
      <c r="L63" s="16">
        <f>IF(ISBLANK(F63),"",IF(LEFT(F63)="-",1,0)+IF(LEFT(G63)="-",1,0)+IF(LEFT(H63)="-",1,0)+IF(LEFT(I63)="-",1,0)+IF(LEFT(J63)="-",1,0))</f>
        <v>0</v>
      </c>
      <c r="M63" s="17">
        <f t="shared" ref="M63:N67" si="2">IF(K63=3,1,"")</f>
        <v>1</v>
      </c>
      <c r="N63" s="60" t="str">
        <f t="shared" si="2"/>
        <v/>
      </c>
    </row>
    <row r="64" spans="2:14">
      <c r="B64" s="59" t="s">
        <v>20</v>
      </c>
      <c r="C64" s="91" t="str">
        <f>IF(C57&gt;"",C57&amp;" - "&amp;G57,"")</f>
        <v>Ovaska Jukka - Kivelä Leo</v>
      </c>
      <c r="D64" s="91"/>
      <c r="E64" s="35"/>
      <c r="F64" s="39">
        <v>4</v>
      </c>
      <c r="G64" s="39">
        <v>15</v>
      </c>
      <c r="H64" s="39">
        <v>9</v>
      </c>
      <c r="I64" s="39"/>
      <c r="J64" s="38"/>
      <c r="K64" s="10">
        <f>IF(ISBLANK(F64),"",COUNTIF(F64:J64,"&gt;=0"))</f>
        <v>3</v>
      </c>
      <c r="L64" s="18">
        <f>IF(ISBLANK(F64),"",IF(LEFT(F64)="-",1,0)+IF(LEFT(G64)="-",1,0)+IF(LEFT(H64)="-",1,0)+IF(LEFT(I64)="-",1,0)+IF(LEFT(J64)="-",1,0))</f>
        <v>0</v>
      </c>
      <c r="M64" s="19">
        <f t="shared" si="2"/>
        <v>1</v>
      </c>
      <c r="N64" s="61" t="str">
        <f t="shared" si="2"/>
        <v/>
      </c>
    </row>
    <row r="65" spans="2:14">
      <c r="B65" s="62" t="s">
        <v>21</v>
      </c>
      <c r="C65" s="14" t="str">
        <f>IF(C59&gt;"",C59&amp;" / "&amp;C60,"")</f>
        <v>Viskman Marek / Ovaska Jukka</v>
      </c>
      <c r="D65" s="14" t="str">
        <f>IF(G59&gt;"",G59&amp;" / "&amp;G60,"")</f>
        <v>Kivelä Leo / Laaksonen Tommi</v>
      </c>
      <c r="E65" s="36"/>
      <c r="F65" s="39">
        <v>6</v>
      </c>
      <c r="G65" s="39">
        <v>5</v>
      </c>
      <c r="H65" s="39">
        <v>7</v>
      </c>
      <c r="I65" s="39"/>
      <c r="J65" s="38"/>
      <c r="K65" s="10">
        <f>IF(ISBLANK(F65),"",COUNTIF(F65:J65,"&gt;=0"))</f>
        <v>3</v>
      </c>
      <c r="L65" s="18">
        <f>IF(ISBLANK(F65),"",IF(LEFT(F65)="-",1,0)+IF(LEFT(G65)="-",1,0)+IF(LEFT(H65)="-",1,0)+IF(LEFT(I65)="-",1,0)+IF(LEFT(J65)="-",1,0))</f>
        <v>0</v>
      </c>
      <c r="M65" s="19">
        <f t="shared" si="2"/>
        <v>1</v>
      </c>
      <c r="N65" s="61">
        <v>1</v>
      </c>
    </row>
    <row r="66" spans="2:14">
      <c r="B66" s="59" t="s">
        <v>22</v>
      </c>
      <c r="C66" s="91" t="str">
        <f>IF(C56&gt;"",C56&amp;" - "&amp;G57,"")</f>
        <v>Viskman Marek - Kivelä Leo</v>
      </c>
      <c r="D66" s="91"/>
      <c r="E66" s="35"/>
      <c r="F66" s="39"/>
      <c r="G66" s="39"/>
      <c r="H66" s="39"/>
      <c r="I66" s="39"/>
      <c r="J66" s="38"/>
      <c r="K66" s="10" t="str">
        <f>IF(ISBLANK(F66),"",COUNTIF(F66:J66,"&gt;=0"))</f>
        <v/>
      </c>
      <c r="L66" s="18" t="str">
        <f>IF(ISBLANK(F66),"",IF(LEFT(F66)="-",1,0)+IF(LEFT(G66)="-",1,0)+IF(LEFT(H66)="-",1,0)+IF(LEFT(I66)="-",1,0)+IF(LEFT(J66)="-",1,0))</f>
        <v/>
      </c>
      <c r="M66" s="19" t="str">
        <f t="shared" si="2"/>
        <v/>
      </c>
      <c r="N66" s="61" t="str">
        <f t="shared" si="2"/>
        <v/>
      </c>
    </row>
    <row r="67" spans="2:14" ht="15.75" thickBot="1">
      <c r="B67" s="59" t="s">
        <v>23</v>
      </c>
      <c r="C67" s="91" t="str">
        <f>IF(C57&gt;"",C57&amp;" - "&amp;G56,"")</f>
        <v>Ovaska Jukka - Tuomaala Petri</v>
      </c>
      <c r="D67" s="91"/>
      <c r="E67" s="35"/>
      <c r="F67" s="39"/>
      <c r="G67" s="39"/>
      <c r="H67" s="39"/>
      <c r="I67" s="39"/>
      <c r="J67" s="38"/>
      <c r="K67" s="11" t="str">
        <f>IF(ISBLANK(F67),"",COUNTIF(F67:J67,"&gt;=0"))</f>
        <v/>
      </c>
      <c r="L67" s="20" t="str">
        <f>IF(ISBLANK(F67),"",IF(LEFT(F67)="-",1,0)+IF(LEFT(G67)="-",1,0)+IF(LEFT(H67)="-",1,0)+IF(LEFT(I67)="-",1,0)+IF(LEFT(J67)="-",1,0))</f>
        <v/>
      </c>
      <c r="M67" s="21" t="str">
        <f t="shared" si="2"/>
        <v/>
      </c>
      <c r="N67" s="63" t="str">
        <f t="shared" si="2"/>
        <v/>
      </c>
    </row>
    <row r="68" spans="2:14" ht="19.5" thickBot="1">
      <c r="B68" s="46"/>
      <c r="F68" s="22"/>
      <c r="G68" s="22"/>
      <c r="H68" s="22"/>
      <c r="I68" s="92" t="s">
        <v>24</v>
      </c>
      <c r="J68" s="92"/>
      <c r="K68" s="23">
        <f>COUNTIF(K63:K67,"=3")</f>
        <v>3</v>
      </c>
      <c r="L68" s="24">
        <f>COUNTIF(L63:L67,"=3")</f>
        <v>0</v>
      </c>
      <c r="M68" s="33">
        <f>SUM(M63:M67)</f>
        <v>3</v>
      </c>
      <c r="N68" s="64">
        <f>SUM(N63:N67)</f>
        <v>1</v>
      </c>
    </row>
    <row r="69" spans="2:14">
      <c r="B69" s="65" t="s">
        <v>25</v>
      </c>
      <c r="N69" s="47"/>
    </row>
    <row r="70" spans="2:14">
      <c r="B70" s="66" t="s">
        <v>26</v>
      </c>
      <c r="D70" s="26" t="s">
        <v>27</v>
      </c>
      <c r="F70" s="26" t="s">
        <v>28</v>
      </c>
      <c r="G70" s="26"/>
      <c r="H70" s="25"/>
      <c r="J70" s="85" t="s">
        <v>29</v>
      </c>
      <c r="K70" s="85"/>
      <c r="L70" s="85"/>
      <c r="M70" s="85"/>
      <c r="N70" s="86"/>
    </row>
    <row r="71" spans="2:14" ht="21.75" thickBot="1">
      <c r="B71" s="87"/>
      <c r="C71" s="88"/>
      <c r="D71" s="88"/>
      <c r="E71" s="22"/>
      <c r="F71" s="88"/>
      <c r="G71" s="88"/>
      <c r="H71" s="88"/>
      <c r="I71" s="88"/>
      <c r="J71" s="89" t="str">
        <f>IF(M68=3,C55,IF(N68=3,G55,""))</f>
        <v>TIP-70</v>
      </c>
      <c r="K71" s="89"/>
      <c r="L71" s="89"/>
      <c r="M71" s="89"/>
      <c r="N71" s="90"/>
    </row>
    <row r="72" spans="2:14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2"/>
    </row>
    <row r="74" spans="2:14">
      <c r="B74" s="44"/>
      <c r="C74" s="40"/>
      <c r="D74" s="40"/>
      <c r="E74" s="40"/>
      <c r="F74" s="45"/>
      <c r="G74" s="41" t="s">
        <v>0</v>
      </c>
      <c r="H74" s="42"/>
      <c r="I74" s="73" t="s">
        <v>49</v>
      </c>
      <c r="J74" s="73"/>
      <c r="K74" s="73"/>
      <c r="L74" s="73"/>
      <c r="M74" s="73"/>
      <c r="N74" s="74"/>
    </row>
    <row r="75" spans="2:14">
      <c r="B75" s="46"/>
      <c r="C75" s="1" t="s">
        <v>1</v>
      </c>
      <c r="D75" s="1"/>
      <c r="F75" s="2"/>
      <c r="G75" s="41" t="s">
        <v>2</v>
      </c>
      <c r="H75" s="43"/>
      <c r="I75" s="73" t="s">
        <v>31</v>
      </c>
      <c r="J75" s="73"/>
      <c r="K75" s="73"/>
      <c r="L75" s="73"/>
      <c r="M75" s="73"/>
      <c r="N75" s="74"/>
    </row>
    <row r="76" spans="2:14" ht="15.75">
      <c r="B76" s="46"/>
      <c r="C76" s="4" t="s">
        <v>3</v>
      </c>
      <c r="D76" s="4"/>
      <c r="F76" s="2"/>
      <c r="G76" s="41" t="s">
        <v>4</v>
      </c>
      <c r="H76" s="43"/>
      <c r="I76" s="73" t="s">
        <v>45</v>
      </c>
      <c r="J76" s="73"/>
      <c r="K76" s="73"/>
      <c r="L76" s="73"/>
      <c r="M76" s="73"/>
      <c r="N76" s="74"/>
    </row>
    <row r="77" spans="2:14" ht="15.75">
      <c r="B77" s="46"/>
      <c r="C77" t="s">
        <v>5</v>
      </c>
      <c r="D77" s="4"/>
      <c r="F77" s="2"/>
      <c r="G77" s="41" t="s">
        <v>6</v>
      </c>
      <c r="H77" s="43"/>
      <c r="I77" s="93">
        <v>45248</v>
      </c>
      <c r="J77" s="93"/>
      <c r="K77" s="93"/>
      <c r="L77" s="93"/>
      <c r="M77" s="93"/>
      <c r="N77" s="94"/>
    </row>
    <row r="78" spans="2:14" ht="15.75" thickBot="1">
      <c r="B78" s="46"/>
      <c r="N78" s="47"/>
    </row>
    <row r="79" spans="2:14">
      <c r="B79" s="48" t="s">
        <v>7</v>
      </c>
      <c r="C79" s="75" t="s">
        <v>52</v>
      </c>
      <c r="D79" s="75"/>
      <c r="E79" s="6"/>
      <c r="F79" s="5" t="s">
        <v>8</v>
      </c>
      <c r="G79" s="75" t="s">
        <v>53</v>
      </c>
      <c r="H79" s="75"/>
      <c r="I79" s="75"/>
      <c r="J79" s="75"/>
      <c r="K79" s="75"/>
      <c r="L79" s="75"/>
      <c r="M79" s="75"/>
      <c r="N79" s="76"/>
    </row>
    <row r="80" spans="2:14">
      <c r="B80" s="50" t="s">
        <v>9</v>
      </c>
      <c r="C80" s="77" t="s">
        <v>68</v>
      </c>
      <c r="D80" s="77"/>
      <c r="E80" s="8"/>
      <c r="F80" s="7" t="s">
        <v>10</v>
      </c>
      <c r="G80" s="77" t="s">
        <v>64</v>
      </c>
      <c r="H80" s="77"/>
      <c r="I80" s="77"/>
      <c r="J80" s="77"/>
      <c r="K80" s="77"/>
      <c r="L80" s="77"/>
      <c r="M80" s="77"/>
      <c r="N80" s="78"/>
    </row>
    <row r="81" spans="2:14">
      <c r="B81" s="50" t="s">
        <v>11</v>
      </c>
      <c r="C81" s="77" t="s">
        <v>67</v>
      </c>
      <c r="D81" s="77"/>
      <c r="E81" s="8"/>
      <c r="F81" s="7" t="s">
        <v>12</v>
      </c>
      <c r="G81" s="77" t="s">
        <v>63</v>
      </c>
      <c r="H81" s="77"/>
      <c r="I81" s="77"/>
      <c r="J81" s="77"/>
      <c r="K81" s="77"/>
      <c r="L81" s="77"/>
      <c r="M81" s="77"/>
      <c r="N81" s="78"/>
    </row>
    <row r="82" spans="2:14">
      <c r="B82" s="79" t="s">
        <v>13</v>
      </c>
      <c r="C82" s="80"/>
      <c r="D82" s="80"/>
      <c r="E82" s="9"/>
      <c r="F82" s="80" t="s">
        <v>13</v>
      </c>
      <c r="G82" s="80"/>
      <c r="H82" s="80"/>
      <c r="I82" s="80"/>
      <c r="J82" s="80"/>
      <c r="K82" s="80"/>
      <c r="L82" s="80"/>
      <c r="M82" s="80"/>
      <c r="N82" s="81"/>
    </row>
    <row r="83" spans="2:14">
      <c r="B83" s="54" t="s">
        <v>14</v>
      </c>
      <c r="C83" s="77" t="s">
        <v>68</v>
      </c>
      <c r="D83" s="77"/>
      <c r="E83" s="8"/>
      <c r="F83" s="10" t="s">
        <v>14</v>
      </c>
      <c r="G83" s="77" t="s">
        <v>63</v>
      </c>
      <c r="H83" s="77"/>
      <c r="I83" s="77"/>
      <c r="J83" s="77"/>
      <c r="K83" s="77"/>
      <c r="L83" s="77"/>
      <c r="M83" s="77"/>
      <c r="N83" s="78"/>
    </row>
    <row r="84" spans="2:14" ht="15.75" thickBot="1">
      <c r="B84" s="55" t="s">
        <v>14</v>
      </c>
      <c r="C84" s="82" t="s">
        <v>67</v>
      </c>
      <c r="D84" s="82"/>
      <c r="E84" s="12"/>
      <c r="F84" s="11" t="s">
        <v>14</v>
      </c>
      <c r="G84" s="82" t="s">
        <v>62</v>
      </c>
      <c r="H84" s="82"/>
      <c r="I84" s="82"/>
      <c r="J84" s="82"/>
      <c r="K84" s="82"/>
      <c r="L84" s="82"/>
      <c r="M84" s="82"/>
      <c r="N84" s="83"/>
    </row>
    <row r="85" spans="2:14">
      <c r="B85" s="46"/>
      <c r="N85" s="47"/>
    </row>
    <row r="86" spans="2:14" ht="15.75" thickBot="1">
      <c r="B86" s="57" t="s">
        <v>15</v>
      </c>
      <c r="F86" s="13">
        <v>1</v>
      </c>
      <c r="G86" s="13">
        <v>2</v>
      </c>
      <c r="H86" s="13">
        <v>3</v>
      </c>
      <c r="I86" s="13">
        <v>4</v>
      </c>
      <c r="J86" s="13">
        <v>5</v>
      </c>
      <c r="K86" s="84" t="s">
        <v>16</v>
      </c>
      <c r="L86" s="84"/>
      <c r="M86" s="13" t="s">
        <v>17</v>
      </c>
      <c r="N86" s="58" t="s">
        <v>18</v>
      </c>
    </row>
    <row r="87" spans="2:14">
      <c r="B87" s="59" t="s">
        <v>19</v>
      </c>
      <c r="C87" s="91" t="str">
        <f>IF(C80&gt;"",C80&amp;" - "&amp;G80,"")</f>
        <v>Kurunmäki Kyösti - Mikkola Jouko</v>
      </c>
      <c r="D87" s="91"/>
      <c r="E87" s="35"/>
      <c r="F87" s="39">
        <v>-2</v>
      </c>
      <c r="G87" s="39">
        <v>-6</v>
      </c>
      <c r="H87" s="39">
        <v>-5</v>
      </c>
      <c r="I87" s="39"/>
      <c r="J87" s="37"/>
      <c r="K87" s="15">
        <f>IF(ISBLANK(F87),"",COUNTIF(F87:J87,"&gt;=0"))</f>
        <v>0</v>
      </c>
      <c r="L87" s="16">
        <f>IF(ISBLANK(F87),"",IF(LEFT(F87)="-",1,0)+IF(LEFT(G87)="-",1,0)+IF(LEFT(H87)="-",1,0)+IF(LEFT(I87)="-",1,0)+IF(LEFT(J87)="-",1,0))</f>
        <v>3</v>
      </c>
      <c r="M87" s="17" t="str">
        <f t="shared" ref="M87:N91" si="3">IF(K87=3,1,"")</f>
        <v/>
      </c>
      <c r="N87" s="60">
        <f t="shared" si="3"/>
        <v>1</v>
      </c>
    </row>
    <row r="88" spans="2:14">
      <c r="B88" s="59" t="s">
        <v>20</v>
      </c>
      <c r="C88" s="91" t="str">
        <f>IF(C81&gt;"",C81&amp;" - "&amp;G81,"")</f>
        <v>Ollikainen Kai - Kurvinen Matti</v>
      </c>
      <c r="D88" s="91"/>
      <c r="E88" s="35"/>
      <c r="F88" s="39">
        <v>-4</v>
      </c>
      <c r="G88" s="39">
        <v>-9</v>
      </c>
      <c r="H88" s="39">
        <v>-9</v>
      </c>
      <c r="I88" s="39"/>
      <c r="J88" s="38"/>
      <c r="K88" s="10">
        <f>IF(ISBLANK(F88),"",COUNTIF(F88:J88,"&gt;=0"))</f>
        <v>0</v>
      </c>
      <c r="L88" s="18">
        <f>IF(ISBLANK(F88),"",IF(LEFT(F88)="-",1,0)+IF(LEFT(G88)="-",1,0)+IF(LEFT(H88)="-",1,0)+IF(LEFT(I88)="-",1,0)+IF(LEFT(J88)="-",1,0))</f>
        <v>3</v>
      </c>
      <c r="M88" s="19" t="str">
        <f t="shared" si="3"/>
        <v/>
      </c>
      <c r="N88" s="61">
        <f t="shared" si="3"/>
        <v>1</v>
      </c>
    </row>
    <row r="89" spans="2:14">
      <c r="B89" s="62" t="s">
        <v>21</v>
      </c>
      <c r="C89" s="14" t="str">
        <f>IF(C83&gt;"",C83&amp;" / "&amp;C84,"")</f>
        <v>Kurunmäki Kyösti / Ollikainen Kai</v>
      </c>
      <c r="D89" s="14" t="str">
        <f>IF(G83&gt;"",G83&amp;" / "&amp;G84,"")</f>
        <v>Kurvinen Matti / Heinonen Petri</v>
      </c>
      <c r="E89" s="36"/>
      <c r="F89" s="39">
        <v>-6</v>
      </c>
      <c r="G89" s="39">
        <v>-6</v>
      </c>
      <c r="H89" s="39">
        <v>-5</v>
      </c>
      <c r="I89" s="39"/>
      <c r="J89" s="38"/>
      <c r="K89" s="10">
        <f>IF(ISBLANK(F89),"",COUNTIF(F89:J89,"&gt;=0"))</f>
        <v>0</v>
      </c>
      <c r="L89" s="18">
        <f>IF(ISBLANK(F89),"",IF(LEFT(F89)="-",1,0)+IF(LEFT(G89)="-",1,0)+IF(LEFT(H89)="-",1,0)+IF(LEFT(I89)="-",1,0)+IF(LEFT(J89)="-",1,0))</f>
        <v>3</v>
      </c>
      <c r="M89" s="19" t="str">
        <f t="shared" si="3"/>
        <v/>
      </c>
      <c r="N89" s="61">
        <f t="shared" si="3"/>
        <v>1</v>
      </c>
    </row>
    <row r="90" spans="2:14">
      <c r="B90" s="59" t="s">
        <v>22</v>
      </c>
      <c r="C90" s="91" t="str">
        <f>IF(C80&gt;"",C80&amp;" - "&amp;G81,"")</f>
        <v>Kurunmäki Kyösti - Kurvinen Matti</v>
      </c>
      <c r="D90" s="91"/>
      <c r="E90" s="35"/>
      <c r="F90" s="39"/>
      <c r="G90" s="39"/>
      <c r="H90" s="39"/>
      <c r="I90" s="39"/>
      <c r="J90" s="38"/>
      <c r="K90" s="10" t="str">
        <f>IF(ISBLANK(F90),"",COUNTIF(F90:J90,"&gt;=0"))</f>
        <v/>
      </c>
      <c r="L90" s="18" t="str">
        <f>IF(ISBLANK(F90),"",IF(LEFT(F90)="-",1,0)+IF(LEFT(G90)="-",1,0)+IF(LEFT(H90)="-",1,0)+IF(LEFT(I90)="-",1,0)+IF(LEFT(J90)="-",1,0))</f>
        <v/>
      </c>
      <c r="M90" s="19" t="str">
        <f t="shared" si="3"/>
        <v/>
      </c>
      <c r="N90" s="61" t="str">
        <f t="shared" si="3"/>
        <v/>
      </c>
    </row>
    <row r="91" spans="2:14" ht="15.75" thickBot="1">
      <c r="B91" s="59" t="s">
        <v>23</v>
      </c>
      <c r="C91" s="91" t="str">
        <f>IF(C81&gt;"",C81&amp;" - "&amp;G80,"")</f>
        <v>Ollikainen Kai - Mikkola Jouko</v>
      </c>
      <c r="D91" s="91"/>
      <c r="E91" s="35"/>
      <c r="F91" s="39"/>
      <c r="G91" s="39"/>
      <c r="H91" s="39"/>
      <c r="I91" s="39"/>
      <c r="J91" s="38"/>
      <c r="K91" s="11" t="str">
        <f>IF(ISBLANK(F91),"",COUNTIF(F91:J91,"&gt;=0"))</f>
        <v/>
      </c>
      <c r="L91" s="20" t="str">
        <f>IF(ISBLANK(F91),"",IF(LEFT(F91)="-",1,0)+IF(LEFT(G91)="-",1,0)+IF(LEFT(H91)="-",1,0)+IF(LEFT(I91)="-",1,0)+IF(LEFT(J91)="-",1,0))</f>
        <v/>
      </c>
      <c r="M91" s="21" t="str">
        <f t="shared" si="3"/>
        <v/>
      </c>
      <c r="N91" s="63" t="str">
        <f t="shared" si="3"/>
        <v/>
      </c>
    </row>
    <row r="92" spans="2:14" ht="19.5" thickBot="1">
      <c r="B92" s="46"/>
      <c r="F92" s="22"/>
      <c r="G92" s="22"/>
      <c r="H92" s="22"/>
      <c r="I92" s="92" t="s">
        <v>24</v>
      </c>
      <c r="J92" s="92"/>
      <c r="K92" s="23">
        <f>COUNTIF(K87:K91,"=3")</f>
        <v>0</v>
      </c>
      <c r="L92" s="24">
        <f>COUNTIF(L87:L91,"=3")</f>
        <v>3</v>
      </c>
      <c r="M92" s="33">
        <f>SUM(M87:M91)</f>
        <v>0</v>
      </c>
      <c r="N92" s="64">
        <f>SUM(N87:N91)</f>
        <v>3</v>
      </c>
    </row>
    <row r="93" spans="2:14">
      <c r="B93" s="65" t="s">
        <v>25</v>
      </c>
      <c r="N93" s="47"/>
    </row>
    <row r="94" spans="2:14">
      <c r="B94" s="66" t="s">
        <v>26</v>
      </c>
      <c r="D94" s="26" t="s">
        <v>27</v>
      </c>
      <c r="F94" s="26" t="s">
        <v>28</v>
      </c>
      <c r="G94" s="26"/>
      <c r="H94" s="25"/>
      <c r="J94" s="85" t="s">
        <v>29</v>
      </c>
      <c r="K94" s="85"/>
      <c r="L94" s="85"/>
      <c r="M94" s="85"/>
      <c r="N94" s="86"/>
    </row>
    <row r="95" spans="2:14" ht="21.75" thickBot="1">
      <c r="B95" s="87"/>
      <c r="C95" s="88"/>
      <c r="D95" s="88"/>
      <c r="E95" s="22"/>
      <c r="F95" s="88"/>
      <c r="G95" s="88"/>
      <c r="H95" s="88"/>
      <c r="I95" s="88"/>
      <c r="J95" s="89" t="str">
        <f>IF(M92=3,C79,IF(N92=3,G79,""))</f>
        <v>Wega 1</v>
      </c>
      <c r="K95" s="89"/>
      <c r="L95" s="89"/>
      <c r="M95" s="89"/>
      <c r="N95" s="90"/>
    </row>
    <row r="96" spans="2:14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2"/>
    </row>
    <row r="98" spans="2:14">
      <c r="B98" s="44"/>
      <c r="C98" s="40"/>
      <c r="D98" s="40"/>
      <c r="E98" s="40"/>
      <c r="F98" s="45"/>
      <c r="G98" s="41" t="s">
        <v>0</v>
      </c>
      <c r="H98" s="42"/>
      <c r="I98" s="73" t="s">
        <v>49</v>
      </c>
      <c r="J98" s="73"/>
      <c r="K98" s="73"/>
      <c r="L98" s="73"/>
      <c r="M98" s="73"/>
      <c r="N98" s="74"/>
    </row>
    <row r="99" spans="2:14">
      <c r="B99" s="46"/>
      <c r="C99" s="1" t="s">
        <v>1</v>
      </c>
      <c r="D99" s="1"/>
      <c r="F99" s="2"/>
      <c r="G99" s="41" t="s">
        <v>2</v>
      </c>
      <c r="H99" s="43"/>
      <c r="I99" s="73" t="s">
        <v>31</v>
      </c>
      <c r="J99" s="73"/>
      <c r="K99" s="73"/>
      <c r="L99" s="73"/>
      <c r="M99" s="73"/>
      <c r="N99" s="74"/>
    </row>
    <row r="100" spans="2:14" ht="15.75">
      <c r="B100" s="46"/>
      <c r="C100" s="4" t="s">
        <v>3</v>
      </c>
      <c r="D100" s="4"/>
      <c r="F100" s="2"/>
      <c r="G100" s="41" t="s">
        <v>4</v>
      </c>
      <c r="H100" s="43"/>
      <c r="I100" s="73" t="s">
        <v>45</v>
      </c>
      <c r="J100" s="73"/>
      <c r="K100" s="73"/>
      <c r="L100" s="73"/>
      <c r="M100" s="73"/>
      <c r="N100" s="74"/>
    </row>
    <row r="101" spans="2:14" ht="15.75">
      <c r="B101" s="46"/>
      <c r="C101" t="s">
        <v>5</v>
      </c>
      <c r="D101" s="4"/>
      <c r="F101" s="2"/>
      <c r="G101" s="41" t="s">
        <v>6</v>
      </c>
      <c r="H101" s="43"/>
      <c r="I101" s="93">
        <v>45248</v>
      </c>
      <c r="J101" s="93"/>
      <c r="K101" s="93"/>
      <c r="L101" s="93"/>
      <c r="M101" s="93"/>
      <c r="N101" s="94"/>
    </row>
    <row r="102" spans="2:14" ht="15.75" thickBot="1">
      <c r="B102" s="46"/>
      <c r="N102" s="47"/>
    </row>
    <row r="103" spans="2:14">
      <c r="B103" s="48" t="s">
        <v>7</v>
      </c>
      <c r="C103" s="75" t="s">
        <v>33</v>
      </c>
      <c r="D103" s="75"/>
      <c r="E103" s="6"/>
      <c r="F103" s="5" t="s">
        <v>8</v>
      </c>
      <c r="G103" s="75" t="s">
        <v>36</v>
      </c>
      <c r="H103" s="75"/>
      <c r="I103" s="75"/>
      <c r="J103" s="75"/>
      <c r="K103" s="75"/>
      <c r="L103" s="75"/>
      <c r="M103" s="75"/>
      <c r="N103" s="76"/>
    </row>
    <row r="104" spans="2:14">
      <c r="B104" s="50" t="s">
        <v>9</v>
      </c>
      <c r="C104" s="77" t="s">
        <v>69</v>
      </c>
      <c r="D104" s="77"/>
      <c r="E104" s="8"/>
      <c r="F104" s="7" t="s">
        <v>10</v>
      </c>
      <c r="G104" s="77" t="s">
        <v>64</v>
      </c>
      <c r="H104" s="77"/>
      <c r="I104" s="77"/>
      <c r="J104" s="77"/>
      <c r="K104" s="77"/>
      <c r="L104" s="77"/>
      <c r="M104" s="77"/>
      <c r="N104" s="78"/>
    </row>
    <row r="105" spans="2:14">
      <c r="B105" s="50" t="s">
        <v>11</v>
      </c>
      <c r="C105" s="77" t="s">
        <v>70</v>
      </c>
      <c r="D105" s="77"/>
      <c r="E105" s="8"/>
      <c r="F105" s="7" t="s">
        <v>12</v>
      </c>
      <c r="G105" s="77" t="s">
        <v>63</v>
      </c>
      <c r="H105" s="77"/>
      <c r="I105" s="77"/>
      <c r="J105" s="77"/>
      <c r="K105" s="77"/>
      <c r="L105" s="77"/>
      <c r="M105" s="77"/>
      <c r="N105" s="78"/>
    </row>
    <row r="106" spans="2:14">
      <c r="B106" s="79" t="s">
        <v>13</v>
      </c>
      <c r="C106" s="80"/>
      <c r="D106" s="80"/>
      <c r="E106" s="9"/>
      <c r="F106" s="80" t="s">
        <v>13</v>
      </c>
      <c r="G106" s="80"/>
      <c r="H106" s="80"/>
      <c r="I106" s="80"/>
      <c r="J106" s="80"/>
      <c r="K106" s="80"/>
      <c r="L106" s="80"/>
      <c r="M106" s="80"/>
      <c r="N106" s="81"/>
    </row>
    <row r="107" spans="2:14">
      <c r="B107" s="54" t="s">
        <v>14</v>
      </c>
      <c r="C107" s="77" t="s">
        <v>69</v>
      </c>
      <c r="D107" s="77"/>
      <c r="E107" s="8"/>
      <c r="F107" s="10" t="s">
        <v>14</v>
      </c>
      <c r="G107" s="77" t="s">
        <v>64</v>
      </c>
      <c r="H107" s="77"/>
      <c r="I107" s="77"/>
      <c r="J107" s="77"/>
      <c r="K107" s="77"/>
      <c r="L107" s="77"/>
      <c r="M107" s="77"/>
      <c r="N107" s="78"/>
    </row>
    <row r="108" spans="2:14" ht="15.75" thickBot="1">
      <c r="B108" s="55" t="s">
        <v>14</v>
      </c>
      <c r="C108" s="82" t="s">
        <v>70</v>
      </c>
      <c r="D108" s="82"/>
      <c r="E108" s="12"/>
      <c r="F108" s="11" t="s">
        <v>14</v>
      </c>
      <c r="G108" s="82" t="s">
        <v>62</v>
      </c>
      <c r="H108" s="82"/>
      <c r="I108" s="82"/>
      <c r="J108" s="82"/>
      <c r="K108" s="82"/>
      <c r="L108" s="82"/>
      <c r="M108" s="82"/>
      <c r="N108" s="83"/>
    </row>
    <row r="109" spans="2:14">
      <c r="B109" s="46"/>
      <c r="N109" s="47"/>
    </row>
    <row r="110" spans="2:14" ht="15.75" thickBot="1">
      <c r="B110" s="57" t="s">
        <v>15</v>
      </c>
      <c r="F110" s="13">
        <v>1</v>
      </c>
      <c r="G110" s="13">
        <v>2</v>
      </c>
      <c r="H110" s="13">
        <v>3</v>
      </c>
      <c r="I110" s="13">
        <v>4</v>
      </c>
      <c r="J110" s="13">
        <v>5</v>
      </c>
      <c r="K110" s="84" t="s">
        <v>16</v>
      </c>
      <c r="L110" s="84"/>
      <c r="M110" s="13" t="s">
        <v>17</v>
      </c>
      <c r="N110" s="58" t="s">
        <v>18</v>
      </c>
    </row>
    <row r="111" spans="2:14">
      <c r="B111" s="59" t="s">
        <v>19</v>
      </c>
      <c r="C111" s="91" t="str">
        <f>IF(C104&gt;"",C104&amp;" - "&amp;G104,"")</f>
        <v>Viskman Marek - Mikkola Jouko</v>
      </c>
      <c r="D111" s="91"/>
      <c r="E111" s="35"/>
      <c r="F111" s="39">
        <v>3</v>
      </c>
      <c r="G111" s="39">
        <v>13</v>
      </c>
      <c r="H111" s="39">
        <v>10</v>
      </c>
      <c r="I111" s="39"/>
      <c r="J111" s="37"/>
      <c r="K111" s="15">
        <f>IF(ISBLANK(F111),"",COUNTIF(F111:J111,"&gt;=0"))</f>
        <v>3</v>
      </c>
      <c r="L111" s="16">
        <f>IF(ISBLANK(F111),"",IF(LEFT(F111)="-",1,0)+IF(LEFT(G111)="-",1,0)+IF(LEFT(H111)="-",1,0)+IF(LEFT(I111)="-",1,0)+IF(LEFT(J111)="-",1,0))</f>
        <v>0</v>
      </c>
      <c r="M111" s="17">
        <f t="shared" ref="M111:N115" si="4">IF(K111=3,1,"")</f>
        <v>1</v>
      </c>
      <c r="N111" s="60" t="str">
        <f t="shared" si="4"/>
        <v/>
      </c>
    </row>
    <row r="112" spans="2:14">
      <c r="B112" s="59" t="s">
        <v>20</v>
      </c>
      <c r="C112" s="91" t="str">
        <f>IF(C105&gt;"",C105&amp;" - "&amp;G105,"")</f>
        <v>Ovaska Jukka - Kurvinen Matti</v>
      </c>
      <c r="D112" s="91"/>
      <c r="E112" s="35"/>
      <c r="F112" s="39">
        <v>-9</v>
      </c>
      <c r="G112" s="39">
        <v>-10</v>
      </c>
      <c r="H112" s="39">
        <v>-5</v>
      </c>
      <c r="I112" s="39"/>
      <c r="J112" s="38"/>
      <c r="K112" s="10">
        <f>IF(ISBLANK(F112),"",COUNTIF(F112:J112,"&gt;=0"))</f>
        <v>0</v>
      </c>
      <c r="L112" s="18">
        <f>IF(ISBLANK(F112),"",IF(LEFT(F112)="-",1,0)+IF(LEFT(G112)="-",1,0)+IF(LEFT(H112)="-",1,0)+IF(LEFT(I112)="-",1,0)+IF(LEFT(J112)="-",1,0))</f>
        <v>3</v>
      </c>
      <c r="M112" s="19" t="str">
        <f t="shared" si="4"/>
        <v/>
      </c>
      <c r="N112" s="61">
        <f t="shared" si="4"/>
        <v>1</v>
      </c>
    </row>
    <row r="113" spans="2:14">
      <c r="B113" s="62" t="s">
        <v>21</v>
      </c>
      <c r="C113" s="14" t="str">
        <f>IF(C107&gt;"",C107&amp;" / "&amp;C108,"")</f>
        <v>Viskman Marek / Ovaska Jukka</v>
      </c>
      <c r="D113" s="14" t="str">
        <f>IF(G107&gt;"",G107&amp;" / "&amp;G108,"")</f>
        <v>Mikkola Jouko / Heinonen Petri</v>
      </c>
      <c r="E113" s="36"/>
      <c r="F113" s="39">
        <v>5</v>
      </c>
      <c r="G113" s="39">
        <v>-11</v>
      </c>
      <c r="H113" s="39">
        <v>-9</v>
      </c>
      <c r="I113" s="39">
        <v>-9</v>
      </c>
      <c r="J113" s="38"/>
      <c r="K113" s="10">
        <f>IF(ISBLANK(F113),"",COUNTIF(F113:J113,"&gt;=0"))</f>
        <v>1</v>
      </c>
      <c r="L113" s="18">
        <f>IF(ISBLANK(F113),"",IF(LEFT(F113)="-",1,0)+IF(LEFT(G113)="-",1,0)+IF(LEFT(H113)="-",1,0)+IF(LEFT(I113)="-",1,0)+IF(LEFT(J113)="-",1,0))</f>
        <v>3</v>
      </c>
      <c r="M113" s="19" t="str">
        <f t="shared" si="4"/>
        <v/>
      </c>
      <c r="N113" s="61">
        <f t="shared" si="4"/>
        <v>1</v>
      </c>
    </row>
    <row r="114" spans="2:14">
      <c r="B114" s="59" t="s">
        <v>22</v>
      </c>
      <c r="C114" s="91" t="str">
        <f>IF(C104&gt;"",C104&amp;" - "&amp;G105,"")</f>
        <v>Viskman Marek - Kurvinen Matti</v>
      </c>
      <c r="D114" s="91"/>
      <c r="E114" s="35"/>
      <c r="F114" s="39">
        <v>-8</v>
      </c>
      <c r="G114" s="39">
        <v>-5</v>
      </c>
      <c r="H114" s="39">
        <v>-7</v>
      </c>
      <c r="I114" s="39"/>
      <c r="J114" s="38"/>
      <c r="K114" s="10">
        <f>IF(ISBLANK(F114),"",COUNTIF(F114:J114,"&gt;=0"))</f>
        <v>0</v>
      </c>
      <c r="L114" s="18">
        <f>IF(ISBLANK(F114),"",IF(LEFT(F114)="-",1,0)+IF(LEFT(G114)="-",1,0)+IF(LEFT(H114)="-",1,0)+IF(LEFT(I114)="-",1,0)+IF(LEFT(J114)="-",1,0))</f>
        <v>3</v>
      </c>
      <c r="M114" s="19" t="str">
        <f t="shared" si="4"/>
        <v/>
      </c>
      <c r="N114" s="61">
        <f t="shared" si="4"/>
        <v>1</v>
      </c>
    </row>
    <row r="115" spans="2:14" ht="15.75" thickBot="1">
      <c r="B115" s="59" t="s">
        <v>23</v>
      </c>
      <c r="C115" s="91" t="str">
        <f>IF(C105&gt;"",C105&amp;" - "&amp;G104,"")</f>
        <v>Ovaska Jukka - Mikkola Jouko</v>
      </c>
      <c r="D115" s="91"/>
      <c r="E115" s="35"/>
      <c r="F115" s="39"/>
      <c r="G115" s="39"/>
      <c r="H115" s="39"/>
      <c r="I115" s="39"/>
      <c r="J115" s="38"/>
      <c r="K115" s="11" t="str">
        <f>IF(ISBLANK(F115),"",COUNTIF(F115:J115,"&gt;=0"))</f>
        <v/>
      </c>
      <c r="L115" s="20" t="str">
        <f>IF(ISBLANK(F115),"",IF(LEFT(F115)="-",1,0)+IF(LEFT(G115)="-",1,0)+IF(LEFT(H115)="-",1,0)+IF(LEFT(I115)="-",1,0)+IF(LEFT(J115)="-",1,0))</f>
        <v/>
      </c>
      <c r="M115" s="21" t="str">
        <f t="shared" si="4"/>
        <v/>
      </c>
      <c r="N115" s="63" t="str">
        <f t="shared" si="4"/>
        <v/>
      </c>
    </row>
    <row r="116" spans="2:14" ht="19.5" thickBot="1">
      <c r="B116" s="46"/>
      <c r="F116" s="22"/>
      <c r="G116" s="22"/>
      <c r="H116" s="22"/>
      <c r="I116" s="92" t="s">
        <v>24</v>
      </c>
      <c r="J116" s="92"/>
      <c r="K116" s="23">
        <f>COUNTIF(K111:K115,"=3")</f>
        <v>1</v>
      </c>
      <c r="L116" s="24">
        <f>COUNTIF(L111:L115,"=3")</f>
        <v>3</v>
      </c>
      <c r="M116" s="33">
        <f>SUM(M111:M115)</f>
        <v>1</v>
      </c>
      <c r="N116" s="64">
        <f>SUM(N111:N115)</f>
        <v>3</v>
      </c>
    </row>
    <row r="117" spans="2:14">
      <c r="B117" s="65" t="s">
        <v>25</v>
      </c>
      <c r="N117" s="47"/>
    </row>
    <row r="118" spans="2:14">
      <c r="B118" s="66" t="s">
        <v>26</v>
      </c>
      <c r="D118" s="26" t="s">
        <v>27</v>
      </c>
      <c r="F118" s="26" t="s">
        <v>28</v>
      </c>
      <c r="G118" s="26"/>
      <c r="H118" s="25"/>
      <c r="J118" s="85" t="s">
        <v>29</v>
      </c>
      <c r="K118" s="85"/>
      <c r="L118" s="85"/>
      <c r="M118" s="85"/>
      <c r="N118" s="86"/>
    </row>
    <row r="119" spans="2:14" ht="21.75" thickBot="1">
      <c r="B119" s="87"/>
      <c r="C119" s="88"/>
      <c r="D119" s="88"/>
      <c r="E119" s="22"/>
      <c r="F119" s="88"/>
      <c r="G119" s="88"/>
      <c r="H119" s="88"/>
      <c r="I119" s="88"/>
      <c r="J119" s="89" t="str">
        <f>IF(M116=3,C103,IF(N116=3,G103,""))</f>
        <v>Wega</v>
      </c>
      <c r="K119" s="89"/>
      <c r="L119" s="89"/>
      <c r="M119" s="89"/>
      <c r="N119" s="90"/>
    </row>
    <row r="120" spans="2:14"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2"/>
    </row>
  </sheetData>
  <mergeCells count="130"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32:D32"/>
    <mergeCell ref="G32:N32"/>
    <mergeCell ref="C33:D33"/>
    <mergeCell ref="B34:D34"/>
    <mergeCell ref="F34:N34"/>
    <mergeCell ref="I26:N26"/>
    <mergeCell ref="I27:N27"/>
    <mergeCell ref="I28:N28"/>
    <mergeCell ref="I29:N29"/>
    <mergeCell ref="C31:D31"/>
    <mergeCell ref="G31:N31"/>
    <mergeCell ref="G33:N33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  <mergeCell ref="C104:D104"/>
    <mergeCell ref="G104:N104"/>
    <mergeCell ref="C105:D105"/>
    <mergeCell ref="G105:N105"/>
    <mergeCell ref="B106:D106"/>
    <mergeCell ref="F106:N106"/>
    <mergeCell ref="I98:N98"/>
    <mergeCell ref="I99:N99"/>
    <mergeCell ref="I100:N100"/>
    <mergeCell ref="I101:N101"/>
    <mergeCell ref="C103:D103"/>
    <mergeCell ref="G103:N103"/>
    <mergeCell ref="C112:D112"/>
    <mergeCell ref="C114:D114"/>
    <mergeCell ref="C115:D115"/>
    <mergeCell ref="I116:J116"/>
    <mergeCell ref="J118:N118"/>
    <mergeCell ref="B119:D119"/>
    <mergeCell ref="F119:I119"/>
    <mergeCell ref="J119:N119"/>
    <mergeCell ref="C107:D107"/>
    <mergeCell ref="G107:N107"/>
    <mergeCell ref="C108:D108"/>
    <mergeCell ref="G108:N108"/>
    <mergeCell ref="K110:L110"/>
    <mergeCell ref="C111:D1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4"/>
  <sheetViews>
    <sheetView topLeftCell="A127" workbookViewId="0">
      <selection activeCell="I138" sqref="I138"/>
    </sheetView>
  </sheetViews>
  <sheetFormatPr defaultRowHeight="15"/>
  <sheetData>
    <row r="2" spans="2:14">
      <c r="B2" s="44"/>
      <c r="C2" s="40"/>
      <c r="D2" s="40"/>
      <c r="E2" s="40"/>
      <c r="F2" s="45"/>
      <c r="G2" s="41" t="s">
        <v>0</v>
      </c>
      <c r="H2" s="42"/>
      <c r="I2" s="73" t="s">
        <v>49</v>
      </c>
      <c r="J2" s="73"/>
      <c r="K2" s="73"/>
      <c r="L2" s="73"/>
      <c r="M2" s="73"/>
      <c r="N2" s="74"/>
    </row>
    <row r="3" spans="2:14">
      <c r="B3" s="46"/>
      <c r="C3" s="1" t="s">
        <v>1</v>
      </c>
      <c r="D3" s="1"/>
      <c r="F3" s="2"/>
      <c r="G3" s="41" t="s">
        <v>2</v>
      </c>
      <c r="H3" s="43"/>
      <c r="I3" s="73" t="s">
        <v>31</v>
      </c>
      <c r="J3" s="73"/>
      <c r="K3" s="73"/>
      <c r="L3" s="73"/>
      <c r="M3" s="73"/>
      <c r="N3" s="74"/>
    </row>
    <row r="4" spans="2:14" ht="15.75">
      <c r="B4" s="46"/>
      <c r="C4" s="4" t="s">
        <v>3</v>
      </c>
      <c r="D4" s="4"/>
      <c r="F4" s="2"/>
      <c r="G4" s="41" t="s">
        <v>4</v>
      </c>
      <c r="H4" s="43"/>
      <c r="I4" s="73" t="s">
        <v>46</v>
      </c>
      <c r="J4" s="73"/>
      <c r="K4" s="73"/>
      <c r="L4" s="73"/>
      <c r="M4" s="73"/>
      <c r="N4" s="74"/>
    </row>
    <row r="5" spans="2:14" ht="15.75">
      <c r="B5" s="46"/>
      <c r="C5" t="s">
        <v>5</v>
      </c>
      <c r="D5" s="4"/>
      <c r="F5" s="2"/>
      <c r="G5" s="41" t="s">
        <v>6</v>
      </c>
      <c r="H5" s="43"/>
      <c r="I5" s="93">
        <v>45248</v>
      </c>
      <c r="J5" s="93"/>
      <c r="K5" s="93"/>
      <c r="L5" s="93"/>
      <c r="M5" s="93"/>
      <c r="N5" s="94"/>
    </row>
    <row r="6" spans="2:14" ht="15.75" thickBot="1">
      <c r="B6" s="46"/>
      <c r="N6" s="47"/>
    </row>
    <row r="7" spans="2:14">
      <c r="B7" s="48" t="s">
        <v>7</v>
      </c>
      <c r="C7" s="75" t="s">
        <v>36</v>
      </c>
      <c r="D7" s="75"/>
      <c r="E7" s="6"/>
      <c r="F7" s="5" t="s">
        <v>8</v>
      </c>
      <c r="G7" s="75" t="s">
        <v>38</v>
      </c>
      <c r="H7" s="75"/>
      <c r="I7" s="75"/>
      <c r="J7" s="75"/>
      <c r="K7" s="75"/>
      <c r="L7" s="75"/>
      <c r="M7" s="75"/>
      <c r="N7" s="76"/>
    </row>
    <row r="8" spans="2:14">
      <c r="B8" s="50" t="s">
        <v>9</v>
      </c>
      <c r="C8" s="77" t="s">
        <v>63</v>
      </c>
      <c r="D8" s="77"/>
      <c r="E8" s="8"/>
      <c r="F8" s="7" t="s">
        <v>10</v>
      </c>
      <c r="G8" s="77" t="s">
        <v>81</v>
      </c>
      <c r="H8" s="77"/>
      <c r="I8" s="77"/>
      <c r="J8" s="77"/>
      <c r="K8" s="77"/>
      <c r="L8" s="77"/>
      <c r="M8" s="77"/>
      <c r="N8" s="78"/>
    </row>
    <row r="9" spans="2:14">
      <c r="B9" s="50" t="s">
        <v>11</v>
      </c>
      <c r="C9" s="77" t="s">
        <v>80</v>
      </c>
      <c r="D9" s="77"/>
      <c r="E9" s="8"/>
      <c r="F9" s="7" t="s">
        <v>12</v>
      </c>
      <c r="G9" s="77" t="s">
        <v>82</v>
      </c>
      <c r="H9" s="77"/>
      <c r="I9" s="77"/>
      <c r="J9" s="77"/>
      <c r="K9" s="77"/>
      <c r="L9" s="77"/>
      <c r="M9" s="77"/>
      <c r="N9" s="78"/>
    </row>
    <row r="10" spans="2:14">
      <c r="B10" s="79" t="s">
        <v>13</v>
      </c>
      <c r="C10" s="80"/>
      <c r="D10" s="80"/>
      <c r="E10" s="9"/>
      <c r="F10" s="80" t="s">
        <v>13</v>
      </c>
      <c r="G10" s="80"/>
      <c r="H10" s="80"/>
      <c r="I10" s="80"/>
      <c r="J10" s="80"/>
      <c r="K10" s="80"/>
      <c r="L10" s="80"/>
      <c r="M10" s="80"/>
      <c r="N10" s="81"/>
    </row>
    <row r="11" spans="2:14">
      <c r="B11" s="54" t="s">
        <v>14</v>
      </c>
      <c r="C11" s="77" t="s">
        <v>63</v>
      </c>
      <c r="D11" s="77"/>
      <c r="E11" s="8"/>
      <c r="F11" s="10" t="s">
        <v>14</v>
      </c>
      <c r="G11" s="77" t="s">
        <v>81</v>
      </c>
      <c r="H11" s="77"/>
      <c r="I11" s="77"/>
      <c r="J11" s="77"/>
      <c r="K11" s="77"/>
      <c r="L11" s="77"/>
      <c r="M11" s="77"/>
      <c r="N11" s="78"/>
    </row>
    <row r="12" spans="2:14" ht="15.75" thickBot="1">
      <c r="B12" s="55" t="s">
        <v>14</v>
      </c>
      <c r="C12" s="82" t="s">
        <v>80</v>
      </c>
      <c r="D12" s="82"/>
      <c r="E12" s="12"/>
      <c r="F12" s="11" t="s">
        <v>14</v>
      </c>
      <c r="G12" s="82" t="s">
        <v>82</v>
      </c>
      <c r="H12" s="82"/>
      <c r="I12" s="82"/>
      <c r="J12" s="82"/>
      <c r="K12" s="82"/>
      <c r="L12" s="82"/>
      <c r="M12" s="82"/>
      <c r="N12" s="83"/>
    </row>
    <row r="13" spans="2:14">
      <c r="B13" s="46"/>
      <c r="N13" s="47"/>
    </row>
    <row r="14" spans="2:14" ht="15.75" thickBot="1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84" t="s">
        <v>16</v>
      </c>
      <c r="L14" s="84"/>
      <c r="M14" s="13" t="s">
        <v>17</v>
      </c>
      <c r="N14" s="58" t="s">
        <v>18</v>
      </c>
    </row>
    <row r="15" spans="2:14">
      <c r="B15" s="59" t="s">
        <v>19</v>
      </c>
      <c r="C15" s="91" t="str">
        <f>IF(C8&gt;"",C8&amp;" - "&amp;G8,"")</f>
        <v>Kurvinen Matti - Brander Richard</v>
      </c>
      <c r="D15" s="91"/>
      <c r="E15" s="35"/>
      <c r="F15" s="39">
        <v>3</v>
      </c>
      <c r="G15" s="39">
        <v>5</v>
      </c>
      <c r="H15" s="39">
        <v>1</v>
      </c>
      <c r="I15" s="39"/>
      <c r="J15" s="37"/>
      <c r="K15" s="15">
        <f>IF(ISBLANK(F15),"",COUNTIF(F15:J15,"&gt;=0"))</f>
        <v>3</v>
      </c>
      <c r="L15" s="16">
        <f>IF(ISBLANK(F15),"",IF(LEFT(F15)="-",1,0)+IF(LEFT(G15)="-",1,0)+IF(LEFT(H15)="-",1,0)+IF(LEFT(I15)="-",1,0)+IF(LEFT(J15)="-",1,0))</f>
        <v>0</v>
      </c>
      <c r="M15" s="17">
        <f t="shared" ref="M15:N19" si="0">IF(K15=3,1,"")</f>
        <v>1</v>
      </c>
      <c r="N15" s="60" t="str">
        <f t="shared" si="0"/>
        <v/>
      </c>
    </row>
    <row r="16" spans="2:14">
      <c r="B16" s="59" t="s">
        <v>20</v>
      </c>
      <c r="C16" s="91" t="str">
        <f>IF(C9&gt;"",C9&amp;" - "&amp;G9,"")</f>
        <v>Sihvo Hannu - Somervuori Jukka</v>
      </c>
      <c r="D16" s="91"/>
      <c r="E16" s="35"/>
      <c r="F16" s="39">
        <v>14</v>
      </c>
      <c r="G16" s="39">
        <v>5</v>
      </c>
      <c r="H16" s="39">
        <v>4</v>
      </c>
      <c r="I16" s="39"/>
      <c r="J16" s="38"/>
      <c r="K16" s="10">
        <f>IF(ISBLANK(F16),"",COUNTIF(F16:J16,"&gt;=0"))</f>
        <v>3</v>
      </c>
      <c r="L16" s="18">
        <f>IF(ISBLANK(F16),"",IF(LEFT(F16)="-",1,0)+IF(LEFT(G16)="-",1,0)+IF(LEFT(H16)="-",1,0)+IF(LEFT(I16)="-",1,0)+IF(LEFT(J16)="-",1,0))</f>
        <v>0</v>
      </c>
      <c r="M16" s="19">
        <f t="shared" si="0"/>
        <v>1</v>
      </c>
      <c r="N16" s="61" t="str">
        <f t="shared" si="0"/>
        <v/>
      </c>
    </row>
    <row r="17" spans="2:14">
      <c r="B17" s="62" t="s">
        <v>21</v>
      </c>
      <c r="C17" s="14" t="str">
        <f>IF(C11&gt;"",C11&amp;" / "&amp;C12,"")</f>
        <v>Kurvinen Matti / Sihvo Hannu</v>
      </c>
      <c r="D17" s="14" t="str">
        <f>IF(G11&gt;"",G11&amp;" / "&amp;G12,"")</f>
        <v>Brander Richard / Somervuori Jukka</v>
      </c>
      <c r="E17" s="36"/>
      <c r="F17" s="39">
        <v>5</v>
      </c>
      <c r="G17" s="39">
        <v>9</v>
      </c>
      <c r="H17" s="39">
        <v>10</v>
      </c>
      <c r="I17" s="39"/>
      <c r="J17" s="38"/>
      <c r="K17" s="10">
        <f>IF(ISBLANK(F17),"",COUNTIF(F17:J17,"&gt;=0"))</f>
        <v>3</v>
      </c>
      <c r="L17" s="18">
        <f>IF(ISBLANK(F17),"",IF(LEFT(F17)="-",1,0)+IF(LEFT(G17)="-",1,0)+IF(LEFT(H17)="-",1,0)+IF(LEFT(I17)="-",1,0)+IF(LEFT(J17)="-",1,0))</f>
        <v>0</v>
      </c>
      <c r="M17" s="19">
        <f t="shared" si="0"/>
        <v>1</v>
      </c>
      <c r="N17" s="61" t="str">
        <f t="shared" si="0"/>
        <v/>
      </c>
    </row>
    <row r="18" spans="2:14">
      <c r="B18" s="59" t="s">
        <v>22</v>
      </c>
      <c r="C18" s="91" t="str">
        <f>IF(C8&gt;"",C8&amp;" - "&amp;G9,"")</f>
        <v>Kurvinen Matti - Somervuori Jukka</v>
      </c>
      <c r="D18" s="91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 ht="15.75" thickBot="1">
      <c r="B19" s="59" t="s">
        <v>23</v>
      </c>
      <c r="C19" s="91" t="str">
        <f>IF(C9&gt;"",C9&amp;" - "&amp;G8,"")</f>
        <v>Sihvo Hannu - Brander Richard</v>
      </c>
      <c r="D19" s="91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9.5" thickBot="1">
      <c r="B20" s="46"/>
      <c r="F20" s="22"/>
      <c r="G20" s="22"/>
      <c r="H20" s="22"/>
      <c r="I20" s="92" t="s">
        <v>24</v>
      </c>
      <c r="J20" s="92"/>
      <c r="K20" s="23">
        <f>COUNTIF(K15:K19,"=3")</f>
        <v>3</v>
      </c>
      <c r="L20" s="24">
        <f>COUNTIF(L15:L19,"=3")</f>
        <v>0</v>
      </c>
      <c r="M20" s="33">
        <f>SUM(M15:M19)</f>
        <v>3</v>
      </c>
      <c r="N20" s="64">
        <f>SUM(N15:N19)</f>
        <v>0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85" t="s">
        <v>29</v>
      </c>
      <c r="K22" s="85"/>
      <c r="L22" s="85"/>
      <c r="M22" s="85"/>
      <c r="N22" s="86"/>
    </row>
    <row r="23" spans="2:14" ht="21.75" thickBot="1">
      <c r="B23" s="87"/>
      <c r="C23" s="88"/>
      <c r="D23" s="88"/>
      <c r="E23" s="22"/>
      <c r="F23" s="88"/>
      <c r="G23" s="88"/>
      <c r="H23" s="88"/>
      <c r="I23" s="88"/>
      <c r="J23" s="89" t="str">
        <f>IF(M20=3,C7,IF(N20=3,G7,""))</f>
        <v>Wega</v>
      </c>
      <c r="K23" s="89"/>
      <c r="L23" s="89"/>
      <c r="M23" s="89"/>
      <c r="N23" s="90"/>
    </row>
    <row r="24" spans="2:1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6" spans="2:14">
      <c r="B26" s="44"/>
      <c r="C26" s="40"/>
      <c r="D26" s="40"/>
      <c r="E26" s="40"/>
      <c r="F26" s="45"/>
      <c r="G26" s="41" t="s">
        <v>0</v>
      </c>
      <c r="H26" s="42"/>
      <c r="I26" s="73" t="s">
        <v>49</v>
      </c>
      <c r="J26" s="73"/>
      <c r="K26" s="73"/>
      <c r="L26" s="73"/>
      <c r="M26" s="73"/>
      <c r="N26" s="74"/>
    </row>
    <row r="27" spans="2:14">
      <c r="B27" s="46"/>
      <c r="C27" s="1" t="s">
        <v>1</v>
      </c>
      <c r="D27" s="1"/>
      <c r="F27" s="2"/>
      <c r="G27" s="41" t="s">
        <v>2</v>
      </c>
      <c r="H27" s="43"/>
      <c r="I27" s="73" t="s">
        <v>31</v>
      </c>
      <c r="J27" s="73"/>
      <c r="K27" s="73"/>
      <c r="L27" s="73"/>
      <c r="M27" s="73"/>
      <c r="N27" s="74"/>
    </row>
    <row r="28" spans="2:14" ht="15.75">
      <c r="B28" s="46"/>
      <c r="C28" s="4" t="s">
        <v>3</v>
      </c>
      <c r="D28" s="4"/>
      <c r="F28" s="2"/>
      <c r="G28" s="41" t="s">
        <v>4</v>
      </c>
      <c r="H28" s="43"/>
      <c r="I28" s="73" t="s">
        <v>46</v>
      </c>
      <c r="J28" s="73"/>
      <c r="K28" s="73"/>
      <c r="L28" s="73"/>
      <c r="M28" s="73"/>
      <c r="N28" s="74"/>
    </row>
    <row r="29" spans="2:14" ht="15.75">
      <c r="B29" s="46"/>
      <c r="C29" t="s">
        <v>5</v>
      </c>
      <c r="D29" s="4"/>
      <c r="F29" s="2"/>
      <c r="G29" s="41" t="s">
        <v>6</v>
      </c>
      <c r="H29" s="43"/>
      <c r="I29" s="93">
        <v>45248</v>
      </c>
      <c r="J29" s="93"/>
      <c r="K29" s="93"/>
      <c r="L29" s="93"/>
      <c r="M29" s="93"/>
      <c r="N29" s="94"/>
    </row>
    <row r="30" spans="2:14" ht="15.75" thickBot="1">
      <c r="B30" s="46"/>
      <c r="N30" s="47"/>
    </row>
    <row r="31" spans="2:14">
      <c r="B31" s="48" t="s">
        <v>7</v>
      </c>
      <c r="C31" s="75" t="s">
        <v>51</v>
      </c>
      <c r="D31" s="75"/>
      <c r="E31" s="6"/>
      <c r="F31" s="5" t="s">
        <v>8</v>
      </c>
      <c r="G31" s="75" t="s">
        <v>39</v>
      </c>
      <c r="H31" s="75"/>
      <c r="I31" s="75"/>
      <c r="J31" s="75"/>
      <c r="K31" s="75"/>
      <c r="L31" s="75"/>
      <c r="M31" s="75"/>
      <c r="N31" s="76"/>
    </row>
    <row r="32" spans="2:14">
      <c r="B32" s="50" t="s">
        <v>9</v>
      </c>
      <c r="C32" s="77" t="s">
        <v>76</v>
      </c>
      <c r="D32" s="77"/>
      <c r="E32" s="8"/>
      <c r="F32" s="7" t="s">
        <v>10</v>
      </c>
      <c r="G32" s="77" t="s">
        <v>78</v>
      </c>
      <c r="H32" s="77"/>
      <c r="I32" s="77"/>
      <c r="J32" s="77"/>
      <c r="K32" s="77"/>
      <c r="L32" s="77"/>
      <c r="M32" s="77"/>
      <c r="N32" s="78"/>
    </row>
    <row r="33" spans="2:14">
      <c r="B33" s="50" t="s">
        <v>11</v>
      </c>
      <c r="C33" s="77" t="s">
        <v>77</v>
      </c>
      <c r="D33" s="77"/>
      <c r="E33" s="8"/>
      <c r="F33" s="7" t="s">
        <v>12</v>
      </c>
      <c r="G33" s="77" t="s">
        <v>79</v>
      </c>
      <c r="H33" s="77"/>
      <c r="I33" s="77"/>
      <c r="J33" s="77"/>
      <c r="K33" s="77"/>
      <c r="L33" s="77"/>
      <c r="M33" s="77"/>
      <c r="N33" s="78"/>
    </row>
    <row r="34" spans="2:14">
      <c r="B34" s="79" t="s">
        <v>13</v>
      </c>
      <c r="C34" s="80"/>
      <c r="D34" s="80"/>
      <c r="E34" s="9"/>
      <c r="F34" s="80" t="s">
        <v>13</v>
      </c>
      <c r="G34" s="80"/>
      <c r="H34" s="80"/>
      <c r="I34" s="80"/>
      <c r="J34" s="80"/>
      <c r="K34" s="80"/>
      <c r="L34" s="80"/>
      <c r="M34" s="80"/>
      <c r="N34" s="81"/>
    </row>
    <row r="35" spans="2:14">
      <c r="B35" s="54" t="s">
        <v>14</v>
      </c>
      <c r="C35" s="77" t="s">
        <v>76</v>
      </c>
      <c r="D35" s="77"/>
      <c r="E35" s="8"/>
      <c r="F35" s="10" t="s">
        <v>14</v>
      </c>
      <c r="G35" s="77" t="s">
        <v>78</v>
      </c>
      <c r="H35" s="77"/>
      <c r="I35" s="77"/>
      <c r="J35" s="77"/>
      <c r="K35" s="77"/>
      <c r="L35" s="77"/>
      <c r="M35" s="77"/>
      <c r="N35" s="78"/>
    </row>
    <row r="36" spans="2:14" ht="15.75" thickBot="1">
      <c r="B36" s="55" t="s">
        <v>14</v>
      </c>
      <c r="C36" s="82" t="s">
        <v>77</v>
      </c>
      <c r="D36" s="82"/>
      <c r="E36" s="12"/>
      <c r="F36" s="11" t="s">
        <v>14</v>
      </c>
      <c r="G36" s="82" t="s">
        <v>79</v>
      </c>
      <c r="H36" s="82"/>
      <c r="I36" s="82"/>
      <c r="J36" s="82"/>
      <c r="K36" s="82"/>
      <c r="L36" s="82"/>
      <c r="M36" s="82"/>
      <c r="N36" s="83"/>
    </row>
    <row r="37" spans="2:14">
      <c r="B37" s="46"/>
      <c r="N37" s="47"/>
    </row>
    <row r="38" spans="2:14" ht="15.75" thickBot="1">
      <c r="B38" s="57" t="s">
        <v>15</v>
      </c>
      <c r="F38" s="13">
        <v>1</v>
      </c>
      <c r="G38" s="13">
        <v>2</v>
      </c>
      <c r="H38" s="13">
        <v>3</v>
      </c>
      <c r="I38" s="13">
        <v>4</v>
      </c>
      <c r="J38" s="13">
        <v>5</v>
      </c>
      <c r="K38" s="84" t="s">
        <v>16</v>
      </c>
      <c r="L38" s="84"/>
      <c r="M38" s="13" t="s">
        <v>17</v>
      </c>
      <c r="N38" s="58" t="s">
        <v>18</v>
      </c>
    </row>
    <row r="39" spans="2:14">
      <c r="B39" s="59" t="s">
        <v>19</v>
      </c>
      <c r="C39" s="91" t="str">
        <f>IF(C32&gt;"",C32&amp;" - "&amp;G32,"")</f>
        <v>Jutila Mikael - Reijola Timo</v>
      </c>
      <c r="D39" s="91"/>
      <c r="E39" s="35"/>
      <c r="F39" s="39">
        <v>-5</v>
      </c>
      <c r="G39" s="39">
        <v>7</v>
      </c>
      <c r="H39" s="39">
        <v>9</v>
      </c>
      <c r="I39" s="39">
        <v>4</v>
      </c>
      <c r="J39" s="37"/>
      <c r="K39" s="15">
        <f>IF(ISBLANK(F39),"",COUNTIF(F39:J39,"&gt;=0"))</f>
        <v>3</v>
      </c>
      <c r="L39" s="16">
        <f>IF(ISBLANK(F39),"",IF(LEFT(F39)="-",1,0)+IF(LEFT(G39)="-",1,0)+IF(LEFT(H39)="-",1,0)+IF(LEFT(I39)="-",1,0)+IF(LEFT(J39)="-",1,0))</f>
        <v>1</v>
      </c>
      <c r="M39" s="17">
        <f t="shared" ref="M39:N43" si="1">IF(K39=3,1,"")</f>
        <v>1</v>
      </c>
      <c r="N39" s="60" t="str">
        <f t="shared" si="1"/>
        <v/>
      </c>
    </row>
    <row r="40" spans="2:14">
      <c r="B40" s="59" t="s">
        <v>20</v>
      </c>
      <c r="C40" s="91" t="str">
        <f>IF(C33&gt;"",C33&amp;" - "&amp;G33,"")</f>
        <v>Ingman Mats - Löppönen Hannu</v>
      </c>
      <c r="D40" s="91"/>
      <c r="E40" s="35"/>
      <c r="F40" s="39">
        <v>7</v>
      </c>
      <c r="G40" s="39">
        <v>8</v>
      </c>
      <c r="H40" s="39">
        <v>11</v>
      </c>
      <c r="I40" s="39"/>
      <c r="J40" s="38"/>
      <c r="K40" s="10">
        <f>IF(ISBLANK(F40),"",COUNTIF(F40:J40,"&gt;=0"))</f>
        <v>3</v>
      </c>
      <c r="L40" s="18">
        <f>IF(ISBLANK(F40),"",IF(LEFT(F40)="-",1,0)+IF(LEFT(G40)="-",1,0)+IF(LEFT(H40)="-",1,0)+IF(LEFT(I40)="-",1,0)+IF(LEFT(J40)="-",1,0))</f>
        <v>0</v>
      </c>
      <c r="M40" s="19">
        <f t="shared" si="1"/>
        <v>1</v>
      </c>
      <c r="N40" s="61" t="str">
        <f t="shared" si="1"/>
        <v/>
      </c>
    </row>
    <row r="41" spans="2:14">
      <c r="B41" s="62" t="s">
        <v>21</v>
      </c>
      <c r="C41" s="14" t="str">
        <f>IF(C35&gt;"",C35&amp;" / "&amp;C36,"")</f>
        <v>Jutila Mikael / Ingman Mats</v>
      </c>
      <c r="D41" s="14" t="str">
        <f>IF(G35&gt;"",G35&amp;" / "&amp;G36,"")</f>
        <v>Reijola Timo / Löppönen Hannu</v>
      </c>
      <c r="E41" s="36"/>
      <c r="F41" s="39">
        <v>-10</v>
      </c>
      <c r="G41" s="39">
        <v>5</v>
      </c>
      <c r="H41" s="39">
        <v>8</v>
      </c>
      <c r="I41" s="39">
        <v>-10</v>
      </c>
      <c r="J41" s="38">
        <v>5</v>
      </c>
      <c r="K41" s="10">
        <f>IF(ISBLANK(F41),"",COUNTIF(F41:J41,"&gt;=0"))</f>
        <v>3</v>
      </c>
      <c r="L41" s="18">
        <f>IF(ISBLANK(F41),"",IF(LEFT(F41)="-",1,0)+IF(LEFT(G41)="-",1,0)+IF(LEFT(H41)="-",1,0)+IF(LEFT(I41)="-",1,0)+IF(LEFT(J41)="-",1,0))</f>
        <v>2</v>
      </c>
      <c r="M41" s="19">
        <f t="shared" si="1"/>
        <v>1</v>
      </c>
      <c r="N41" s="61" t="str">
        <f t="shared" si="1"/>
        <v/>
      </c>
    </row>
    <row r="42" spans="2:14">
      <c r="B42" s="59" t="s">
        <v>22</v>
      </c>
      <c r="C42" s="91" t="str">
        <f>IF(C32&gt;"",C32&amp;" - "&amp;G33,"")</f>
        <v>Jutila Mikael - Löppönen Hannu</v>
      </c>
      <c r="D42" s="91"/>
      <c r="E42" s="35"/>
      <c r="F42" s="39"/>
      <c r="G42" s="39"/>
      <c r="H42" s="39"/>
      <c r="I42" s="39"/>
      <c r="J42" s="38"/>
      <c r="K42" s="10" t="str">
        <f>IF(ISBLANK(F42),"",COUNTIF(F42:J42,"&gt;=0"))</f>
        <v/>
      </c>
      <c r="L42" s="18" t="str">
        <f>IF(ISBLANK(F42),"",IF(LEFT(F42)="-",1,0)+IF(LEFT(G42)="-",1,0)+IF(LEFT(H42)="-",1,0)+IF(LEFT(I42)="-",1,0)+IF(LEFT(J42)="-",1,0))</f>
        <v/>
      </c>
      <c r="M42" s="19" t="str">
        <f t="shared" si="1"/>
        <v/>
      </c>
      <c r="N42" s="61" t="str">
        <f t="shared" si="1"/>
        <v/>
      </c>
    </row>
    <row r="43" spans="2:14" ht="15.75" thickBot="1">
      <c r="B43" s="59" t="s">
        <v>23</v>
      </c>
      <c r="C43" s="91" t="str">
        <f>IF(C33&gt;"",C33&amp;" - "&amp;G32,"")</f>
        <v>Ingman Mats - Reijola Timo</v>
      </c>
      <c r="D43" s="91"/>
      <c r="E43" s="35"/>
      <c r="F43" s="39"/>
      <c r="G43" s="39"/>
      <c r="H43" s="39"/>
      <c r="I43" s="39"/>
      <c r="J43" s="38"/>
      <c r="K43" s="11" t="str">
        <f>IF(ISBLANK(F43),"",COUNTIF(F43:J43,"&gt;=0"))</f>
        <v/>
      </c>
      <c r="L43" s="20" t="str">
        <f>IF(ISBLANK(F43),"",IF(LEFT(F43)="-",1,0)+IF(LEFT(G43)="-",1,0)+IF(LEFT(H43)="-",1,0)+IF(LEFT(I43)="-",1,0)+IF(LEFT(J43)="-",1,0))</f>
        <v/>
      </c>
      <c r="M43" s="21" t="str">
        <f t="shared" si="1"/>
        <v/>
      </c>
      <c r="N43" s="63" t="str">
        <f t="shared" si="1"/>
        <v/>
      </c>
    </row>
    <row r="44" spans="2:14" ht="19.5" thickBot="1">
      <c r="B44" s="46"/>
      <c r="F44" s="22"/>
      <c r="G44" s="22"/>
      <c r="H44" s="22"/>
      <c r="I44" s="92" t="s">
        <v>24</v>
      </c>
      <c r="J44" s="92"/>
      <c r="K44" s="23">
        <f>COUNTIF(K39:K43,"=3")</f>
        <v>3</v>
      </c>
      <c r="L44" s="24">
        <f>COUNTIF(L39:L43,"=3")</f>
        <v>0</v>
      </c>
      <c r="M44" s="33">
        <f>SUM(M39:M43)</f>
        <v>3</v>
      </c>
      <c r="N44" s="64">
        <f>SUM(N39:N43)</f>
        <v>0</v>
      </c>
    </row>
    <row r="45" spans="2:14">
      <c r="B45" s="65" t="s">
        <v>25</v>
      </c>
      <c r="N45" s="47"/>
    </row>
    <row r="46" spans="2:14">
      <c r="B46" s="66" t="s">
        <v>26</v>
      </c>
      <c r="D46" s="26" t="s">
        <v>27</v>
      </c>
      <c r="F46" s="26" t="s">
        <v>28</v>
      </c>
      <c r="G46" s="26"/>
      <c r="H46" s="25"/>
      <c r="J46" s="85" t="s">
        <v>29</v>
      </c>
      <c r="K46" s="85"/>
      <c r="L46" s="85"/>
      <c r="M46" s="85"/>
      <c r="N46" s="86"/>
    </row>
    <row r="47" spans="2:14" ht="21.75" thickBot="1">
      <c r="B47" s="87"/>
      <c r="C47" s="88"/>
      <c r="D47" s="88"/>
      <c r="E47" s="22"/>
      <c r="F47" s="88"/>
      <c r="G47" s="88"/>
      <c r="H47" s="88"/>
      <c r="I47" s="88"/>
      <c r="J47" s="89" t="str">
        <f>IF(M44=3,C31,IF(N44=3,G31,""))</f>
        <v>BTK Halex</v>
      </c>
      <c r="K47" s="89"/>
      <c r="L47" s="89"/>
      <c r="M47" s="89"/>
      <c r="N47" s="90"/>
    </row>
    <row r="48" spans="2:14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</row>
    <row r="50" spans="2:14">
      <c r="B50" s="44"/>
      <c r="C50" s="40"/>
      <c r="D50" s="40"/>
      <c r="E50" s="40"/>
      <c r="F50" s="45"/>
      <c r="G50" s="41" t="s">
        <v>0</v>
      </c>
      <c r="H50" s="42"/>
      <c r="I50" s="73" t="s">
        <v>49</v>
      </c>
      <c r="J50" s="73"/>
      <c r="K50" s="73"/>
      <c r="L50" s="73"/>
      <c r="M50" s="73"/>
      <c r="N50" s="74"/>
    </row>
    <row r="51" spans="2:14">
      <c r="B51" s="46"/>
      <c r="C51" s="1" t="s">
        <v>1</v>
      </c>
      <c r="D51" s="1"/>
      <c r="F51" s="2"/>
      <c r="G51" s="41" t="s">
        <v>2</v>
      </c>
      <c r="H51" s="43"/>
      <c r="I51" s="73" t="s">
        <v>31</v>
      </c>
      <c r="J51" s="73"/>
      <c r="K51" s="73"/>
      <c r="L51" s="73"/>
      <c r="M51" s="73"/>
      <c r="N51" s="74"/>
    </row>
    <row r="52" spans="2:14" ht="15.75">
      <c r="B52" s="46"/>
      <c r="C52" s="4" t="s">
        <v>3</v>
      </c>
      <c r="D52" s="4"/>
      <c r="F52" s="2"/>
      <c r="G52" s="41" t="s">
        <v>4</v>
      </c>
      <c r="H52" s="43"/>
      <c r="I52" s="73" t="s">
        <v>46</v>
      </c>
      <c r="J52" s="73"/>
      <c r="K52" s="73"/>
      <c r="L52" s="73"/>
      <c r="M52" s="73"/>
      <c r="N52" s="74"/>
    </row>
    <row r="53" spans="2:14" ht="15.75">
      <c r="B53" s="46"/>
      <c r="C53" t="s">
        <v>5</v>
      </c>
      <c r="D53" s="4"/>
      <c r="F53" s="2"/>
      <c r="G53" s="41" t="s">
        <v>6</v>
      </c>
      <c r="H53" s="43"/>
      <c r="I53" s="93">
        <v>45248</v>
      </c>
      <c r="J53" s="93"/>
      <c r="K53" s="93"/>
      <c r="L53" s="93"/>
      <c r="M53" s="93"/>
      <c r="N53" s="94"/>
    </row>
    <row r="54" spans="2:14" ht="15.75" thickBot="1">
      <c r="B54" s="46"/>
      <c r="N54" s="47"/>
    </row>
    <row r="55" spans="2:14">
      <c r="B55" s="48" t="s">
        <v>7</v>
      </c>
      <c r="C55" s="75" t="s">
        <v>43</v>
      </c>
      <c r="D55" s="75"/>
      <c r="E55" s="6"/>
      <c r="F55" s="5" t="s">
        <v>8</v>
      </c>
      <c r="G55" s="75" t="s">
        <v>32</v>
      </c>
      <c r="H55" s="75"/>
      <c r="I55" s="75"/>
      <c r="J55" s="75"/>
      <c r="K55" s="75"/>
      <c r="L55" s="75"/>
      <c r="M55" s="75"/>
      <c r="N55" s="76"/>
    </row>
    <row r="56" spans="2:14">
      <c r="B56" s="50" t="s">
        <v>9</v>
      </c>
      <c r="C56" s="77" t="s">
        <v>74</v>
      </c>
      <c r="D56" s="77"/>
      <c r="E56" s="8"/>
      <c r="F56" s="7" t="s">
        <v>10</v>
      </c>
      <c r="G56" s="77" t="s">
        <v>66</v>
      </c>
      <c r="H56" s="77"/>
      <c r="I56" s="77"/>
      <c r="J56" s="77"/>
      <c r="K56" s="77"/>
      <c r="L56" s="77"/>
      <c r="M56" s="77"/>
      <c r="N56" s="78"/>
    </row>
    <row r="57" spans="2:14">
      <c r="B57" s="50" t="s">
        <v>11</v>
      </c>
      <c r="C57" s="77" t="s">
        <v>75</v>
      </c>
      <c r="D57" s="77"/>
      <c r="E57" s="8"/>
      <c r="F57" s="7" t="s">
        <v>12</v>
      </c>
      <c r="G57" s="77" t="s">
        <v>65</v>
      </c>
      <c r="H57" s="77"/>
      <c r="I57" s="77"/>
      <c r="J57" s="77"/>
      <c r="K57" s="77"/>
      <c r="L57" s="77"/>
      <c r="M57" s="77"/>
      <c r="N57" s="78"/>
    </row>
    <row r="58" spans="2:14">
      <c r="B58" s="79" t="s">
        <v>13</v>
      </c>
      <c r="C58" s="80"/>
      <c r="D58" s="80"/>
      <c r="E58" s="9"/>
      <c r="F58" s="80" t="s">
        <v>13</v>
      </c>
      <c r="G58" s="80"/>
      <c r="H58" s="80"/>
      <c r="I58" s="80"/>
      <c r="J58" s="80"/>
      <c r="K58" s="80"/>
      <c r="L58" s="80"/>
      <c r="M58" s="80"/>
      <c r="N58" s="81"/>
    </row>
    <row r="59" spans="2:14">
      <c r="B59" s="54" t="s">
        <v>14</v>
      </c>
      <c r="C59" s="77" t="s">
        <v>74</v>
      </c>
      <c r="D59" s="77"/>
      <c r="E59" s="8"/>
      <c r="F59" s="10" t="s">
        <v>14</v>
      </c>
      <c r="G59" s="77" t="s">
        <v>66</v>
      </c>
      <c r="H59" s="77"/>
      <c r="I59" s="77"/>
      <c r="J59" s="77"/>
      <c r="K59" s="77"/>
      <c r="L59" s="77"/>
      <c r="M59" s="77"/>
      <c r="N59" s="78"/>
    </row>
    <row r="60" spans="2:14" ht="15.75" thickBot="1">
      <c r="B60" s="55" t="s">
        <v>14</v>
      </c>
      <c r="C60" s="82" t="s">
        <v>75</v>
      </c>
      <c r="D60" s="82"/>
      <c r="E60" s="12"/>
      <c r="F60" s="11" t="s">
        <v>14</v>
      </c>
      <c r="G60" s="82" t="s">
        <v>65</v>
      </c>
      <c r="H60" s="82"/>
      <c r="I60" s="82"/>
      <c r="J60" s="82"/>
      <c r="K60" s="82"/>
      <c r="L60" s="82"/>
      <c r="M60" s="82"/>
      <c r="N60" s="83"/>
    </row>
    <row r="61" spans="2:14">
      <c r="B61" s="46"/>
      <c r="N61" s="47"/>
    </row>
    <row r="62" spans="2:14" ht="15.75" thickBot="1">
      <c r="B62" s="57" t="s">
        <v>15</v>
      </c>
      <c r="F62" s="13">
        <v>1</v>
      </c>
      <c r="G62" s="13">
        <v>2</v>
      </c>
      <c r="H62" s="13">
        <v>3</v>
      </c>
      <c r="I62" s="13">
        <v>4</v>
      </c>
      <c r="J62" s="13">
        <v>5</v>
      </c>
      <c r="K62" s="84" t="s">
        <v>16</v>
      </c>
      <c r="L62" s="84"/>
      <c r="M62" s="13" t="s">
        <v>17</v>
      </c>
      <c r="N62" s="58" t="s">
        <v>18</v>
      </c>
    </row>
    <row r="63" spans="2:14">
      <c r="B63" s="59" t="s">
        <v>19</v>
      </c>
      <c r="C63" s="91" t="str">
        <f>IF(C56&gt;"",C56&amp;" - "&amp;G56,"")</f>
        <v>Suotmaa Juha - Hallbäck Thomas</v>
      </c>
      <c r="D63" s="91"/>
      <c r="E63" s="35"/>
      <c r="F63" s="39">
        <v>-6</v>
      </c>
      <c r="G63" s="39">
        <v>-4</v>
      </c>
      <c r="H63" s="39">
        <v>-3</v>
      </c>
      <c r="I63" s="39"/>
      <c r="J63" s="37"/>
      <c r="K63" s="15">
        <f>IF(ISBLANK(F63),"",COUNTIF(F63:J63,"&gt;=0"))</f>
        <v>0</v>
      </c>
      <c r="L63" s="16">
        <f>IF(ISBLANK(F63),"",IF(LEFT(F63)="-",1,0)+IF(LEFT(G63)="-",1,0)+IF(LEFT(H63)="-",1,0)+IF(LEFT(I63)="-",1,0)+IF(LEFT(J63)="-",1,0))</f>
        <v>3</v>
      </c>
      <c r="M63" s="17" t="str">
        <f t="shared" ref="M63:N67" si="2">IF(K63=3,1,"")</f>
        <v/>
      </c>
      <c r="N63" s="60">
        <f t="shared" si="2"/>
        <v>1</v>
      </c>
    </row>
    <row r="64" spans="2:14">
      <c r="B64" s="59" t="s">
        <v>20</v>
      </c>
      <c r="C64" s="91" t="str">
        <f>IF(C57&gt;"",C57&amp;" - "&amp;G57,"")</f>
        <v>Rosten Ari - Vainio Matti</v>
      </c>
      <c r="D64" s="91"/>
      <c r="E64" s="35"/>
      <c r="F64" s="39">
        <v>-8</v>
      </c>
      <c r="G64" s="39">
        <v>-5</v>
      </c>
      <c r="H64" s="39">
        <v>-8</v>
      </c>
      <c r="I64" s="39"/>
      <c r="J64" s="38"/>
      <c r="K64" s="10">
        <f>IF(ISBLANK(F64),"",COUNTIF(F64:J64,"&gt;=0"))</f>
        <v>0</v>
      </c>
      <c r="L64" s="18">
        <f>IF(ISBLANK(F64),"",IF(LEFT(F64)="-",1,0)+IF(LEFT(G64)="-",1,0)+IF(LEFT(H64)="-",1,0)+IF(LEFT(I64)="-",1,0)+IF(LEFT(J64)="-",1,0))</f>
        <v>3</v>
      </c>
      <c r="M64" s="19" t="str">
        <f t="shared" si="2"/>
        <v/>
      </c>
      <c r="N64" s="61">
        <f t="shared" si="2"/>
        <v>1</v>
      </c>
    </row>
    <row r="65" spans="2:14">
      <c r="B65" s="62" t="s">
        <v>21</v>
      </c>
      <c r="C65" s="14" t="str">
        <f>IF(C59&gt;"",C59&amp;" / "&amp;C60,"")</f>
        <v>Suotmaa Juha / Rosten Ari</v>
      </c>
      <c r="D65" s="14" t="str">
        <f>IF(G59&gt;"",G59&amp;" / "&amp;G60,"")</f>
        <v>Hallbäck Thomas / Vainio Matti</v>
      </c>
      <c r="E65" s="36"/>
      <c r="F65" s="39">
        <v>-5</v>
      </c>
      <c r="G65" s="39">
        <v>-6</v>
      </c>
      <c r="H65" s="39">
        <v>-2</v>
      </c>
      <c r="I65" s="39"/>
      <c r="J65" s="38"/>
      <c r="K65" s="10">
        <f>IF(ISBLANK(F65),"",COUNTIF(F65:J65,"&gt;=0"))</f>
        <v>0</v>
      </c>
      <c r="L65" s="18">
        <f>IF(ISBLANK(F65),"",IF(LEFT(F65)="-",1,0)+IF(LEFT(G65)="-",1,0)+IF(LEFT(H65)="-",1,0)+IF(LEFT(I65)="-",1,0)+IF(LEFT(J65)="-",1,0))</f>
        <v>3</v>
      </c>
      <c r="M65" s="19" t="str">
        <f t="shared" si="2"/>
        <v/>
      </c>
      <c r="N65" s="61">
        <f t="shared" si="2"/>
        <v>1</v>
      </c>
    </row>
    <row r="66" spans="2:14">
      <c r="B66" s="59" t="s">
        <v>22</v>
      </c>
      <c r="C66" s="91" t="str">
        <f>IF(C56&gt;"",C56&amp;" - "&amp;G57,"")</f>
        <v>Suotmaa Juha - Vainio Matti</v>
      </c>
      <c r="D66" s="91"/>
      <c r="E66" s="35"/>
      <c r="F66" s="39"/>
      <c r="G66" s="39"/>
      <c r="H66" s="39"/>
      <c r="I66" s="39"/>
      <c r="J66" s="38"/>
      <c r="K66" s="10" t="str">
        <f>IF(ISBLANK(F66),"",COUNTIF(F66:J66,"&gt;=0"))</f>
        <v/>
      </c>
      <c r="L66" s="18" t="str">
        <f>IF(ISBLANK(F66),"",IF(LEFT(F66)="-",1,0)+IF(LEFT(G66)="-",1,0)+IF(LEFT(H66)="-",1,0)+IF(LEFT(I66)="-",1,0)+IF(LEFT(J66)="-",1,0))</f>
        <v/>
      </c>
      <c r="M66" s="19" t="str">
        <f t="shared" si="2"/>
        <v/>
      </c>
      <c r="N66" s="61" t="str">
        <f t="shared" si="2"/>
        <v/>
      </c>
    </row>
    <row r="67" spans="2:14" ht="15.75" thickBot="1">
      <c r="B67" s="59" t="s">
        <v>23</v>
      </c>
      <c r="C67" s="91" t="str">
        <f>IF(C57&gt;"",C57&amp;" - "&amp;G56,"")</f>
        <v>Rosten Ari - Hallbäck Thomas</v>
      </c>
      <c r="D67" s="91"/>
      <c r="E67" s="35"/>
      <c r="F67" s="39"/>
      <c r="G67" s="39"/>
      <c r="H67" s="39"/>
      <c r="I67" s="39"/>
      <c r="J67" s="38"/>
      <c r="K67" s="11" t="str">
        <f>IF(ISBLANK(F67),"",COUNTIF(F67:J67,"&gt;=0"))</f>
        <v/>
      </c>
      <c r="L67" s="20" t="str">
        <f>IF(ISBLANK(F67),"",IF(LEFT(F67)="-",1,0)+IF(LEFT(G67)="-",1,0)+IF(LEFT(H67)="-",1,0)+IF(LEFT(I67)="-",1,0)+IF(LEFT(J67)="-",1,0))</f>
        <v/>
      </c>
      <c r="M67" s="21" t="str">
        <f t="shared" si="2"/>
        <v/>
      </c>
      <c r="N67" s="63" t="str">
        <f t="shared" si="2"/>
        <v/>
      </c>
    </row>
    <row r="68" spans="2:14" ht="19.5" thickBot="1">
      <c r="B68" s="46"/>
      <c r="F68" s="22"/>
      <c r="G68" s="22"/>
      <c r="H68" s="22"/>
      <c r="I68" s="92" t="s">
        <v>24</v>
      </c>
      <c r="J68" s="92"/>
      <c r="K68" s="23">
        <f>COUNTIF(K63:K67,"=3")</f>
        <v>0</v>
      </c>
      <c r="L68" s="24">
        <f>COUNTIF(L63:L67,"=3")</f>
        <v>3</v>
      </c>
      <c r="M68" s="33">
        <f>SUM(M63:M67)</f>
        <v>0</v>
      </c>
      <c r="N68" s="64">
        <f>SUM(N63:N67)</f>
        <v>3</v>
      </c>
    </row>
    <row r="69" spans="2:14">
      <c r="B69" s="65" t="s">
        <v>25</v>
      </c>
      <c r="N69" s="47"/>
    </row>
    <row r="70" spans="2:14">
      <c r="B70" s="66" t="s">
        <v>26</v>
      </c>
      <c r="D70" s="26" t="s">
        <v>27</v>
      </c>
      <c r="F70" s="26" t="s">
        <v>28</v>
      </c>
      <c r="G70" s="26"/>
      <c r="H70" s="25"/>
      <c r="J70" s="85" t="s">
        <v>29</v>
      </c>
      <c r="K70" s="85"/>
      <c r="L70" s="85"/>
      <c r="M70" s="85"/>
      <c r="N70" s="86"/>
    </row>
    <row r="71" spans="2:14" ht="21.75" thickBot="1">
      <c r="B71" s="87"/>
      <c r="C71" s="88"/>
      <c r="D71" s="88"/>
      <c r="E71" s="22"/>
      <c r="F71" s="88"/>
      <c r="G71" s="88"/>
      <c r="H71" s="88"/>
      <c r="I71" s="88"/>
      <c r="J71" s="89" t="str">
        <f>IF(M68=3,C55,IF(N68=3,G55,""))</f>
        <v>MBF</v>
      </c>
      <c r="K71" s="89"/>
      <c r="L71" s="89"/>
      <c r="M71" s="89"/>
      <c r="N71" s="90"/>
    </row>
    <row r="72" spans="2:14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2"/>
    </row>
    <row r="74" spans="2:14">
      <c r="B74" s="44"/>
      <c r="C74" s="40"/>
      <c r="D74" s="40"/>
      <c r="E74" s="40"/>
      <c r="F74" s="45"/>
      <c r="G74" s="41" t="s">
        <v>0</v>
      </c>
      <c r="H74" s="42"/>
      <c r="I74" s="73" t="s">
        <v>49</v>
      </c>
      <c r="J74" s="73"/>
      <c r="K74" s="73"/>
      <c r="L74" s="73"/>
      <c r="M74" s="73"/>
      <c r="N74" s="74"/>
    </row>
    <row r="75" spans="2:14">
      <c r="B75" s="46"/>
      <c r="C75" s="1" t="s">
        <v>1</v>
      </c>
      <c r="D75" s="1"/>
      <c r="F75" s="2"/>
      <c r="G75" s="41" t="s">
        <v>2</v>
      </c>
      <c r="H75" s="43"/>
      <c r="I75" s="73" t="s">
        <v>31</v>
      </c>
      <c r="J75" s="73"/>
      <c r="K75" s="73"/>
      <c r="L75" s="73"/>
      <c r="M75" s="73"/>
      <c r="N75" s="74"/>
    </row>
    <row r="76" spans="2:14" ht="15.75">
      <c r="B76" s="46"/>
      <c r="C76" s="4" t="s">
        <v>3</v>
      </c>
      <c r="D76" s="4"/>
      <c r="F76" s="2"/>
      <c r="G76" s="41" t="s">
        <v>4</v>
      </c>
      <c r="H76" s="43"/>
      <c r="I76" s="73" t="s">
        <v>46</v>
      </c>
      <c r="J76" s="73"/>
      <c r="K76" s="73"/>
      <c r="L76" s="73"/>
      <c r="M76" s="73"/>
      <c r="N76" s="74"/>
    </row>
    <row r="77" spans="2:14" ht="15.75">
      <c r="B77" s="46"/>
      <c r="C77" t="s">
        <v>5</v>
      </c>
      <c r="D77" s="4"/>
      <c r="F77" s="2"/>
      <c r="G77" s="41" t="s">
        <v>6</v>
      </c>
      <c r="H77" s="43"/>
      <c r="I77" s="93">
        <v>45248</v>
      </c>
      <c r="J77" s="93"/>
      <c r="K77" s="93"/>
      <c r="L77" s="93"/>
      <c r="M77" s="93"/>
      <c r="N77" s="94"/>
    </row>
    <row r="78" spans="2:14" ht="15.75" thickBot="1">
      <c r="B78" s="46"/>
      <c r="N78" s="47"/>
    </row>
    <row r="79" spans="2:14">
      <c r="B79" s="48" t="s">
        <v>7</v>
      </c>
      <c r="C79" s="75" t="s">
        <v>40</v>
      </c>
      <c r="D79" s="75"/>
      <c r="E79" s="6"/>
      <c r="F79" s="5" t="s">
        <v>8</v>
      </c>
      <c r="G79" s="75" t="s">
        <v>32</v>
      </c>
      <c r="H79" s="75"/>
      <c r="I79" s="75"/>
      <c r="J79" s="75"/>
      <c r="K79" s="75"/>
      <c r="L79" s="75"/>
      <c r="M79" s="75"/>
      <c r="N79" s="76"/>
    </row>
    <row r="80" spans="2:14">
      <c r="B80" s="50" t="s">
        <v>9</v>
      </c>
      <c r="C80" s="77" t="s">
        <v>77</v>
      </c>
      <c r="D80" s="77"/>
      <c r="E80" s="8"/>
      <c r="F80" s="7" t="s">
        <v>10</v>
      </c>
      <c r="G80" s="77" t="s">
        <v>65</v>
      </c>
      <c r="H80" s="77"/>
      <c r="I80" s="77"/>
      <c r="J80" s="77"/>
      <c r="K80" s="77"/>
      <c r="L80" s="77"/>
      <c r="M80" s="77"/>
      <c r="N80" s="78"/>
    </row>
    <row r="81" spans="2:14">
      <c r="B81" s="50" t="s">
        <v>11</v>
      </c>
      <c r="C81" s="77" t="s">
        <v>76</v>
      </c>
      <c r="D81" s="77"/>
      <c r="E81" s="8"/>
      <c r="F81" s="7" t="s">
        <v>12</v>
      </c>
      <c r="G81" s="77" t="s">
        <v>66</v>
      </c>
      <c r="H81" s="77"/>
      <c r="I81" s="77"/>
      <c r="J81" s="77"/>
      <c r="K81" s="77"/>
      <c r="L81" s="77"/>
      <c r="M81" s="77"/>
      <c r="N81" s="78"/>
    </row>
    <row r="82" spans="2:14">
      <c r="B82" s="79" t="s">
        <v>13</v>
      </c>
      <c r="C82" s="80"/>
      <c r="D82" s="80"/>
      <c r="E82" s="9"/>
      <c r="F82" s="80" t="s">
        <v>13</v>
      </c>
      <c r="G82" s="80"/>
      <c r="H82" s="80"/>
      <c r="I82" s="80"/>
      <c r="J82" s="80"/>
      <c r="K82" s="80"/>
      <c r="L82" s="80"/>
      <c r="M82" s="80"/>
      <c r="N82" s="81"/>
    </row>
    <row r="83" spans="2:14">
      <c r="B83" s="54" t="s">
        <v>14</v>
      </c>
      <c r="C83" s="77" t="s">
        <v>77</v>
      </c>
      <c r="D83" s="77"/>
      <c r="E83" s="8"/>
      <c r="F83" s="10" t="s">
        <v>14</v>
      </c>
      <c r="G83" s="77" t="s">
        <v>65</v>
      </c>
      <c r="H83" s="77"/>
      <c r="I83" s="77"/>
      <c r="J83" s="77"/>
      <c r="K83" s="77"/>
      <c r="L83" s="77"/>
      <c r="M83" s="77"/>
      <c r="N83" s="78"/>
    </row>
    <row r="84" spans="2:14" ht="15.75" thickBot="1">
      <c r="B84" s="55" t="s">
        <v>14</v>
      </c>
      <c r="C84" s="82" t="s">
        <v>76</v>
      </c>
      <c r="D84" s="82"/>
      <c r="E84" s="12"/>
      <c r="F84" s="11" t="s">
        <v>14</v>
      </c>
      <c r="G84" s="82" t="s">
        <v>66</v>
      </c>
      <c r="H84" s="82"/>
      <c r="I84" s="82"/>
      <c r="J84" s="82"/>
      <c r="K84" s="82"/>
      <c r="L84" s="82"/>
      <c r="M84" s="82"/>
      <c r="N84" s="83"/>
    </row>
    <row r="85" spans="2:14">
      <c r="B85" s="46"/>
      <c r="N85" s="47"/>
    </row>
    <row r="86" spans="2:14" ht="15.75" thickBot="1">
      <c r="B86" s="57" t="s">
        <v>15</v>
      </c>
      <c r="F86" s="13">
        <v>1</v>
      </c>
      <c r="G86" s="13">
        <v>2</v>
      </c>
      <c r="H86" s="13">
        <v>3</v>
      </c>
      <c r="I86" s="13">
        <v>4</v>
      </c>
      <c r="J86" s="13">
        <v>5</v>
      </c>
      <c r="K86" s="84" t="s">
        <v>16</v>
      </c>
      <c r="L86" s="84"/>
      <c r="M86" s="13" t="s">
        <v>17</v>
      </c>
      <c r="N86" s="58" t="s">
        <v>18</v>
      </c>
    </row>
    <row r="87" spans="2:14">
      <c r="B87" s="59" t="s">
        <v>19</v>
      </c>
      <c r="C87" s="91" t="str">
        <f>IF(C80&gt;"",C80&amp;" - "&amp;G80,"")</f>
        <v>Ingman Mats - Vainio Matti</v>
      </c>
      <c r="D87" s="91"/>
      <c r="E87" s="35"/>
      <c r="F87" s="39">
        <v>9</v>
      </c>
      <c r="G87" s="39">
        <v>-9</v>
      </c>
      <c r="H87" s="39">
        <v>10</v>
      </c>
      <c r="I87" s="39">
        <v>3</v>
      </c>
      <c r="J87" s="37"/>
      <c r="K87" s="15">
        <f>IF(ISBLANK(F87),"",COUNTIF(F87:J87,"&gt;=0"))</f>
        <v>3</v>
      </c>
      <c r="L87" s="16">
        <f>IF(ISBLANK(F87),"",IF(LEFT(F87)="-",1,0)+IF(LEFT(G87)="-",1,0)+IF(LEFT(H87)="-",1,0)+IF(LEFT(I87)="-",1,0)+IF(LEFT(J87)="-",1,0))</f>
        <v>1</v>
      </c>
      <c r="M87" s="17">
        <f t="shared" ref="M87:N91" si="3">IF(K87=3,1,"")</f>
        <v>1</v>
      </c>
      <c r="N87" s="60" t="str">
        <f t="shared" si="3"/>
        <v/>
      </c>
    </row>
    <row r="88" spans="2:14">
      <c r="B88" s="59" t="s">
        <v>20</v>
      </c>
      <c r="C88" s="91" t="str">
        <f>IF(C81&gt;"",C81&amp;" - "&amp;G81,"")</f>
        <v>Jutila Mikael - Hallbäck Thomas</v>
      </c>
      <c r="D88" s="91"/>
      <c r="E88" s="35"/>
      <c r="F88" s="39">
        <v>-8</v>
      </c>
      <c r="G88" s="39">
        <v>10</v>
      </c>
      <c r="H88" s="39">
        <v>-7</v>
      </c>
      <c r="I88" s="39">
        <v>-8</v>
      </c>
      <c r="J88" s="38"/>
      <c r="K88" s="10">
        <f>IF(ISBLANK(F88),"",COUNTIF(F88:J88,"&gt;=0"))</f>
        <v>1</v>
      </c>
      <c r="L88" s="18">
        <f>IF(ISBLANK(F88),"",IF(LEFT(F88)="-",1,0)+IF(LEFT(G88)="-",1,0)+IF(LEFT(H88)="-",1,0)+IF(LEFT(I88)="-",1,0)+IF(LEFT(J88)="-",1,0))</f>
        <v>3</v>
      </c>
      <c r="M88" s="19" t="str">
        <f t="shared" si="3"/>
        <v/>
      </c>
      <c r="N88" s="61">
        <f t="shared" si="3"/>
        <v>1</v>
      </c>
    </row>
    <row r="89" spans="2:14">
      <c r="B89" s="62" t="s">
        <v>21</v>
      </c>
      <c r="C89" s="14" t="str">
        <f>IF(C83&gt;"",C83&amp;" / "&amp;C84,"")</f>
        <v>Ingman Mats / Jutila Mikael</v>
      </c>
      <c r="D89" s="14" t="str">
        <f>IF(G83&gt;"",G83&amp;" / "&amp;G84,"")</f>
        <v>Vainio Matti / Hallbäck Thomas</v>
      </c>
      <c r="E89" s="36"/>
      <c r="F89" s="39">
        <v>-9</v>
      </c>
      <c r="G89" s="39">
        <v>-5</v>
      </c>
      <c r="H89" s="39">
        <v>-8</v>
      </c>
      <c r="I89" s="39"/>
      <c r="J89" s="38"/>
      <c r="K89" s="10">
        <f>IF(ISBLANK(F89),"",COUNTIF(F89:J89,"&gt;=0"))</f>
        <v>0</v>
      </c>
      <c r="L89" s="18">
        <f>IF(ISBLANK(F89),"",IF(LEFT(F89)="-",1,0)+IF(LEFT(G89)="-",1,0)+IF(LEFT(H89)="-",1,0)+IF(LEFT(I89)="-",1,0)+IF(LEFT(J89)="-",1,0))</f>
        <v>3</v>
      </c>
      <c r="M89" s="19" t="str">
        <f t="shared" si="3"/>
        <v/>
      </c>
      <c r="N89" s="61">
        <f t="shared" si="3"/>
        <v>1</v>
      </c>
    </row>
    <row r="90" spans="2:14">
      <c r="B90" s="59" t="s">
        <v>22</v>
      </c>
      <c r="C90" s="91" t="str">
        <f>IF(C80&gt;"",C80&amp;" - "&amp;G81,"")</f>
        <v>Ingman Mats - Hallbäck Thomas</v>
      </c>
      <c r="D90" s="91"/>
      <c r="E90" s="35"/>
      <c r="F90" s="39">
        <v>-9</v>
      </c>
      <c r="G90" s="39">
        <v>11</v>
      </c>
      <c r="H90" s="39">
        <v>-9</v>
      </c>
      <c r="I90" s="39">
        <v>3</v>
      </c>
      <c r="J90" s="38">
        <v>7</v>
      </c>
      <c r="K90" s="10">
        <f>IF(ISBLANK(F90),"",COUNTIF(F90:J90,"&gt;=0"))</f>
        <v>3</v>
      </c>
      <c r="L90" s="18">
        <f>IF(ISBLANK(F90),"",IF(LEFT(F90)="-",1,0)+IF(LEFT(G90)="-",1,0)+IF(LEFT(H90)="-",1,0)+IF(LEFT(I90)="-",1,0)+IF(LEFT(J90)="-",1,0))</f>
        <v>2</v>
      </c>
      <c r="M90" s="19">
        <f t="shared" si="3"/>
        <v>1</v>
      </c>
      <c r="N90" s="61" t="str">
        <f t="shared" si="3"/>
        <v/>
      </c>
    </row>
    <row r="91" spans="2:14" ht="15.75" thickBot="1">
      <c r="B91" s="59" t="s">
        <v>23</v>
      </c>
      <c r="C91" s="91" t="str">
        <f>IF(C81&gt;"",C81&amp;" - "&amp;G80,"")</f>
        <v>Jutila Mikael - Vainio Matti</v>
      </c>
      <c r="D91" s="91"/>
      <c r="E91" s="35"/>
      <c r="F91" s="39">
        <v>6</v>
      </c>
      <c r="G91" s="39">
        <v>-7</v>
      </c>
      <c r="H91" s="39">
        <v>2</v>
      </c>
      <c r="I91" s="39">
        <v>8</v>
      </c>
      <c r="J91" s="38"/>
      <c r="K91" s="11">
        <f>IF(ISBLANK(F91),"",COUNTIF(F91:J91,"&gt;=0"))</f>
        <v>3</v>
      </c>
      <c r="L91" s="20">
        <f>IF(ISBLANK(F91),"",IF(LEFT(F91)="-",1,0)+IF(LEFT(G91)="-",1,0)+IF(LEFT(H91)="-",1,0)+IF(LEFT(I91)="-",1,0)+IF(LEFT(J91)="-",1,0))</f>
        <v>1</v>
      </c>
      <c r="M91" s="21">
        <f t="shared" si="3"/>
        <v>1</v>
      </c>
      <c r="N91" s="63" t="str">
        <f t="shared" si="3"/>
        <v/>
      </c>
    </row>
    <row r="92" spans="2:14" ht="19.5" thickBot="1">
      <c r="B92" s="46"/>
      <c r="F92" s="22"/>
      <c r="G92" s="22"/>
      <c r="H92" s="22"/>
      <c r="I92" s="92" t="s">
        <v>24</v>
      </c>
      <c r="J92" s="92"/>
      <c r="K92" s="23">
        <f>COUNTIF(K87:K91,"=3")</f>
        <v>3</v>
      </c>
      <c r="L92" s="24">
        <f>COUNTIF(L87:L91,"=3")</f>
        <v>2</v>
      </c>
      <c r="M92" s="33">
        <f>SUM(M87:M91)</f>
        <v>3</v>
      </c>
      <c r="N92" s="64">
        <f>SUM(N87:N91)</f>
        <v>2</v>
      </c>
    </row>
    <row r="93" spans="2:14">
      <c r="B93" s="65" t="s">
        <v>25</v>
      </c>
      <c r="N93" s="47"/>
    </row>
    <row r="94" spans="2:14">
      <c r="B94" s="66" t="s">
        <v>26</v>
      </c>
      <c r="D94" s="26" t="s">
        <v>27</v>
      </c>
      <c r="F94" s="26" t="s">
        <v>28</v>
      </c>
      <c r="G94" s="26"/>
      <c r="H94" s="25"/>
      <c r="J94" s="85" t="s">
        <v>29</v>
      </c>
      <c r="K94" s="85"/>
      <c r="L94" s="85"/>
      <c r="M94" s="85"/>
      <c r="N94" s="86"/>
    </row>
    <row r="95" spans="2:14" ht="21.75" thickBot="1">
      <c r="B95" s="87"/>
      <c r="C95" s="88"/>
      <c r="D95" s="88"/>
      <c r="E95" s="22"/>
      <c r="F95" s="88"/>
      <c r="G95" s="88"/>
      <c r="H95" s="88"/>
      <c r="I95" s="88"/>
      <c r="J95" s="89" t="str">
        <f>IF(M92=3,C79,IF(N92=3,G79,""))</f>
        <v>Halex</v>
      </c>
      <c r="K95" s="89"/>
      <c r="L95" s="89"/>
      <c r="M95" s="89"/>
      <c r="N95" s="90"/>
    </row>
    <row r="96" spans="2:14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2"/>
    </row>
    <row r="98" spans="2:14">
      <c r="B98" s="44"/>
      <c r="C98" s="40"/>
      <c r="D98" s="40"/>
      <c r="E98" s="40"/>
      <c r="F98" s="45"/>
      <c r="G98" s="41" t="s">
        <v>0</v>
      </c>
      <c r="H98" s="42"/>
      <c r="I98" s="73" t="s">
        <v>49</v>
      </c>
      <c r="J98" s="73"/>
      <c r="K98" s="73"/>
      <c r="L98" s="73"/>
      <c r="M98" s="73"/>
      <c r="N98" s="74"/>
    </row>
    <row r="99" spans="2:14">
      <c r="B99" s="46"/>
      <c r="C99" s="1" t="s">
        <v>1</v>
      </c>
      <c r="D99" s="1"/>
      <c r="F99" s="2"/>
      <c r="G99" s="41" t="s">
        <v>2</v>
      </c>
      <c r="H99" s="43"/>
      <c r="I99" s="73" t="s">
        <v>31</v>
      </c>
      <c r="J99" s="73"/>
      <c r="K99" s="73"/>
      <c r="L99" s="73"/>
      <c r="M99" s="73"/>
      <c r="N99" s="74"/>
    </row>
    <row r="100" spans="2:14" ht="15.75">
      <c r="B100" s="46"/>
      <c r="C100" s="4" t="s">
        <v>3</v>
      </c>
      <c r="D100" s="4"/>
      <c r="F100" s="2"/>
      <c r="G100" s="41" t="s">
        <v>4</v>
      </c>
      <c r="H100" s="43"/>
      <c r="I100" s="73" t="s">
        <v>46</v>
      </c>
      <c r="J100" s="73"/>
      <c r="K100" s="73"/>
      <c r="L100" s="73"/>
      <c r="M100" s="73"/>
      <c r="N100" s="74"/>
    </row>
    <row r="101" spans="2:14" ht="15.75">
      <c r="B101" s="46"/>
      <c r="C101" t="s">
        <v>5</v>
      </c>
      <c r="D101" s="4"/>
      <c r="F101" s="2"/>
      <c r="G101" s="41" t="s">
        <v>6</v>
      </c>
      <c r="H101" s="43"/>
      <c r="I101" s="93">
        <v>45248</v>
      </c>
      <c r="J101" s="93"/>
      <c r="K101" s="93"/>
      <c r="L101" s="93"/>
      <c r="M101" s="93"/>
      <c r="N101" s="94"/>
    </row>
    <row r="102" spans="2:14" ht="15.75" thickBot="1">
      <c r="B102" s="46"/>
      <c r="N102" s="47"/>
    </row>
    <row r="103" spans="2:14">
      <c r="B103" s="48" t="s">
        <v>7</v>
      </c>
      <c r="C103" s="75" t="s">
        <v>36</v>
      </c>
      <c r="D103" s="75"/>
      <c r="E103" s="6"/>
      <c r="F103" s="5" t="s">
        <v>8</v>
      </c>
      <c r="G103" s="75" t="s">
        <v>35</v>
      </c>
      <c r="H103" s="75"/>
      <c r="I103" s="75"/>
      <c r="J103" s="75"/>
      <c r="K103" s="75"/>
      <c r="L103" s="75"/>
      <c r="M103" s="75"/>
      <c r="N103" s="76"/>
    </row>
    <row r="104" spans="2:14">
      <c r="B104" s="50" t="s">
        <v>9</v>
      </c>
      <c r="C104" s="77" t="s">
        <v>63</v>
      </c>
      <c r="D104" s="77"/>
      <c r="E104" s="8"/>
      <c r="F104" s="7" t="s">
        <v>10</v>
      </c>
      <c r="G104" s="77" t="s">
        <v>89</v>
      </c>
      <c r="H104" s="77"/>
      <c r="I104" s="77"/>
      <c r="J104" s="77"/>
      <c r="K104" s="77"/>
      <c r="L104" s="77"/>
      <c r="M104" s="77"/>
      <c r="N104" s="78"/>
    </row>
    <row r="105" spans="2:14">
      <c r="B105" s="50" t="s">
        <v>11</v>
      </c>
      <c r="C105" s="77" t="s">
        <v>80</v>
      </c>
      <c r="D105" s="77"/>
      <c r="E105" s="8"/>
      <c r="F105" s="7" t="s">
        <v>12</v>
      </c>
      <c r="G105" s="77" t="s">
        <v>102</v>
      </c>
      <c r="H105" s="77"/>
      <c r="I105" s="77"/>
      <c r="J105" s="77"/>
      <c r="K105" s="77"/>
      <c r="L105" s="77"/>
      <c r="M105" s="77"/>
      <c r="N105" s="78"/>
    </row>
    <row r="106" spans="2:14">
      <c r="B106" s="79" t="s">
        <v>13</v>
      </c>
      <c r="C106" s="80"/>
      <c r="D106" s="80"/>
      <c r="E106" s="9"/>
      <c r="F106" s="80" t="s">
        <v>13</v>
      </c>
      <c r="G106" s="80"/>
      <c r="H106" s="80"/>
      <c r="I106" s="80"/>
      <c r="J106" s="80"/>
      <c r="K106" s="80"/>
      <c r="L106" s="80"/>
      <c r="M106" s="80"/>
      <c r="N106" s="81"/>
    </row>
    <row r="107" spans="2:14">
      <c r="B107" s="54" t="s">
        <v>14</v>
      </c>
      <c r="C107" s="77" t="s">
        <v>63</v>
      </c>
      <c r="D107" s="77"/>
      <c r="E107" s="8"/>
      <c r="F107" s="10" t="s">
        <v>14</v>
      </c>
      <c r="G107" s="77" t="s">
        <v>89</v>
      </c>
      <c r="H107" s="77"/>
      <c r="I107" s="77"/>
      <c r="J107" s="77"/>
      <c r="K107" s="77"/>
      <c r="L107" s="77"/>
      <c r="M107" s="77"/>
      <c r="N107" s="78"/>
    </row>
    <row r="108" spans="2:14" ht="15.75" thickBot="1">
      <c r="B108" s="55" t="s">
        <v>14</v>
      </c>
      <c r="C108" s="82" t="s">
        <v>80</v>
      </c>
      <c r="D108" s="82"/>
      <c r="E108" s="12"/>
      <c r="F108" s="11" t="s">
        <v>14</v>
      </c>
      <c r="G108" s="82" t="s">
        <v>102</v>
      </c>
      <c r="H108" s="82"/>
      <c r="I108" s="82"/>
      <c r="J108" s="82"/>
      <c r="K108" s="82"/>
      <c r="L108" s="82"/>
      <c r="M108" s="82"/>
      <c r="N108" s="83"/>
    </row>
    <row r="109" spans="2:14">
      <c r="B109" s="46"/>
      <c r="N109" s="47"/>
    </row>
    <row r="110" spans="2:14" ht="15.75" thickBot="1">
      <c r="B110" s="57" t="s">
        <v>15</v>
      </c>
      <c r="F110" s="13">
        <v>1</v>
      </c>
      <c r="G110" s="13">
        <v>2</v>
      </c>
      <c r="H110" s="13">
        <v>3</v>
      </c>
      <c r="I110" s="13">
        <v>4</v>
      </c>
      <c r="J110" s="13">
        <v>5</v>
      </c>
      <c r="K110" s="84" t="s">
        <v>16</v>
      </c>
      <c r="L110" s="84"/>
      <c r="M110" s="13" t="s">
        <v>17</v>
      </c>
      <c r="N110" s="58" t="s">
        <v>18</v>
      </c>
    </row>
    <row r="111" spans="2:14">
      <c r="B111" s="59" t="s">
        <v>19</v>
      </c>
      <c r="C111" s="91" t="str">
        <f>IF(C104&gt;"",C104&amp;" - "&amp;G104,"")</f>
        <v>Kurvinen Matti - Reiman Seppo</v>
      </c>
      <c r="D111" s="91"/>
      <c r="E111" s="35"/>
      <c r="F111" s="39">
        <v>8</v>
      </c>
      <c r="G111" s="39">
        <v>4</v>
      </c>
      <c r="H111" s="39">
        <v>6</v>
      </c>
      <c r="I111" s="39"/>
      <c r="J111" s="37"/>
      <c r="K111" s="15">
        <f>IF(ISBLANK(F111),"",COUNTIF(F111:J111,"&gt;=0"))</f>
        <v>3</v>
      </c>
      <c r="L111" s="16">
        <f>IF(ISBLANK(F111),"",IF(LEFT(F111)="-",1,0)+IF(LEFT(G111)="-",1,0)+IF(LEFT(H111)="-",1,0)+IF(LEFT(I111)="-",1,0)+IF(LEFT(J111)="-",1,0))</f>
        <v>0</v>
      </c>
      <c r="M111" s="17">
        <f t="shared" ref="M111:N115" si="4">IF(K111=3,1,"")</f>
        <v>1</v>
      </c>
      <c r="N111" s="60" t="str">
        <f t="shared" si="4"/>
        <v/>
      </c>
    </row>
    <row r="112" spans="2:14">
      <c r="B112" s="59" t="s">
        <v>20</v>
      </c>
      <c r="C112" s="91" t="str">
        <f>IF(C105&gt;"",C105&amp;" - "&amp;G105,"")</f>
        <v>Sihvo Hannu - Saapunki Ari</v>
      </c>
      <c r="D112" s="91"/>
      <c r="E112" s="35"/>
      <c r="F112" s="39">
        <v>-10</v>
      </c>
      <c r="G112" s="39">
        <v>-7</v>
      </c>
      <c r="H112" s="39">
        <v>6</v>
      </c>
      <c r="I112" s="39">
        <v>-2</v>
      </c>
      <c r="J112" s="38"/>
      <c r="K112" s="10">
        <f>IF(ISBLANK(F112),"",COUNTIF(F112:J112,"&gt;=0"))</f>
        <v>1</v>
      </c>
      <c r="L112" s="18">
        <f>IF(ISBLANK(F112),"",IF(LEFT(F112)="-",1,0)+IF(LEFT(G112)="-",1,0)+IF(LEFT(H112)="-",1,0)+IF(LEFT(I112)="-",1,0)+IF(LEFT(J112)="-",1,0))</f>
        <v>3</v>
      </c>
      <c r="M112" s="19" t="str">
        <f t="shared" si="4"/>
        <v/>
      </c>
      <c r="N112" s="61">
        <f t="shared" si="4"/>
        <v>1</v>
      </c>
    </row>
    <row r="113" spans="2:14">
      <c r="B113" s="62" t="s">
        <v>21</v>
      </c>
      <c r="C113" s="14" t="str">
        <f>IF(C107&gt;"",C107&amp;" / "&amp;C108,"")</f>
        <v>Kurvinen Matti / Sihvo Hannu</v>
      </c>
      <c r="D113" s="14" t="str">
        <f>IF(G107&gt;"",G107&amp;" / "&amp;G108,"")</f>
        <v>Reiman Seppo / Saapunki Ari</v>
      </c>
      <c r="E113" s="36"/>
      <c r="F113" s="39">
        <v>-11</v>
      </c>
      <c r="G113" s="39">
        <v>2</v>
      </c>
      <c r="H113" s="39">
        <v>6</v>
      </c>
      <c r="I113" s="39">
        <v>8</v>
      </c>
      <c r="J113" s="38"/>
      <c r="K113" s="10">
        <f>IF(ISBLANK(F113),"",COUNTIF(F113:J113,"&gt;=0"))</f>
        <v>3</v>
      </c>
      <c r="L113" s="18">
        <f>IF(ISBLANK(F113),"",IF(LEFT(F113)="-",1,0)+IF(LEFT(G113)="-",1,0)+IF(LEFT(H113)="-",1,0)+IF(LEFT(I113)="-",1,0)+IF(LEFT(J113)="-",1,0))</f>
        <v>1</v>
      </c>
      <c r="M113" s="19">
        <f t="shared" si="4"/>
        <v>1</v>
      </c>
      <c r="N113" s="61" t="str">
        <f t="shared" si="4"/>
        <v/>
      </c>
    </row>
    <row r="114" spans="2:14">
      <c r="B114" s="59" t="s">
        <v>22</v>
      </c>
      <c r="C114" s="91" t="str">
        <f>IF(C104&gt;"",C104&amp;" - "&amp;G105,"")</f>
        <v>Kurvinen Matti - Saapunki Ari</v>
      </c>
      <c r="D114" s="91"/>
      <c r="E114" s="35"/>
      <c r="F114" s="39">
        <v>1</v>
      </c>
      <c r="G114" s="39">
        <v>9</v>
      </c>
      <c r="H114" s="39">
        <v>9</v>
      </c>
      <c r="I114" s="39"/>
      <c r="J114" s="38"/>
      <c r="K114" s="10">
        <f>IF(ISBLANK(F114),"",COUNTIF(F114:J114,"&gt;=0"))</f>
        <v>3</v>
      </c>
      <c r="L114" s="18">
        <f>IF(ISBLANK(F114),"",IF(LEFT(F114)="-",1,0)+IF(LEFT(G114)="-",1,0)+IF(LEFT(H114)="-",1,0)+IF(LEFT(I114)="-",1,0)+IF(LEFT(J114)="-",1,0))</f>
        <v>0</v>
      </c>
      <c r="M114" s="19">
        <f t="shared" si="4"/>
        <v>1</v>
      </c>
      <c r="N114" s="61" t="str">
        <f t="shared" si="4"/>
        <v/>
      </c>
    </row>
    <row r="115" spans="2:14" ht="15.75" thickBot="1">
      <c r="B115" s="59" t="s">
        <v>23</v>
      </c>
      <c r="C115" s="91" t="str">
        <f>IF(C105&gt;"",C105&amp;" - "&amp;G104,"")</f>
        <v>Sihvo Hannu - Reiman Seppo</v>
      </c>
      <c r="D115" s="91"/>
      <c r="E115" s="35"/>
      <c r="F115" s="39"/>
      <c r="G115" s="39"/>
      <c r="H115" s="39"/>
      <c r="I115" s="39"/>
      <c r="J115" s="38"/>
      <c r="K115" s="11" t="str">
        <f>IF(ISBLANK(F115),"",COUNTIF(F115:J115,"&gt;=0"))</f>
        <v/>
      </c>
      <c r="L115" s="20" t="str">
        <f>IF(ISBLANK(F115),"",IF(LEFT(F115)="-",1,0)+IF(LEFT(G115)="-",1,0)+IF(LEFT(H115)="-",1,0)+IF(LEFT(I115)="-",1,0)+IF(LEFT(J115)="-",1,0))</f>
        <v/>
      </c>
      <c r="M115" s="21" t="str">
        <f t="shared" si="4"/>
        <v/>
      </c>
      <c r="N115" s="63" t="str">
        <f t="shared" si="4"/>
        <v/>
      </c>
    </row>
    <row r="116" spans="2:14" ht="19.5" thickBot="1">
      <c r="B116" s="46"/>
      <c r="F116" s="22"/>
      <c r="G116" s="22"/>
      <c r="H116" s="22"/>
      <c r="I116" s="92" t="s">
        <v>24</v>
      </c>
      <c r="J116" s="92"/>
      <c r="K116" s="23">
        <f>COUNTIF(K111:K115,"=3")</f>
        <v>3</v>
      </c>
      <c r="L116" s="24">
        <f>COUNTIF(L111:L115,"=3")</f>
        <v>1</v>
      </c>
      <c r="M116" s="33">
        <f>SUM(M111:M115)</f>
        <v>3</v>
      </c>
      <c r="N116" s="64">
        <f>SUM(N111:N115)</f>
        <v>1</v>
      </c>
    </row>
    <row r="117" spans="2:14">
      <c r="B117" s="65" t="s">
        <v>25</v>
      </c>
      <c r="N117" s="47"/>
    </row>
    <row r="118" spans="2:14">
      <c r="B118" s="66" t="s">
        <v>26</v>
      </c>
      <c r="D118" s="26" t="s">
        <v>27</v>
      </c>
      <c r="F118" s="26" t="s">
        <v>28</v>
      </c>
      <c r="G118" s="26"/>
      <c r="H118" s="25"/>
      <c r="J118" s="85" t="s">
        <v>29</v>
      </c>
      <c r="K118" s="85"/>
      <c r="L118" s="85"/>
      <c r="M118" s="85"/>
      <c r="N118" s="86"/>
    </row>
    <row r="119" spans="2:14" ht="21.75" thickBot="1">
      <c r="B119" s="87"/>
      <c r="C119" s="88"/>
      <c r="D119" s="88"/>
      <c r="E119" s="22"/>
      <c r="F119" s="88"/>
      <c r="G119" s="88"/>
      <c r="H119" s="88"/>
      <c r="I119" s="88"/>
      <c r="J119" s="89" t="str">
        <f>IF(M116=3,C103,IF(N116=3,G103,""))</f>
        <v>Wega</v>
      </c>
      <c r="K119" s="89"/>
      <c r="L119" s="89"/>
      <c r="M119" s="89"/>
      <c r="N119" s="90"/>
    </row>
    <row r="120" spans="2:14"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2"/>
    </row>
    <row r="122" spans="2:14">
      <c r="B122" s="44"/>
      <c r="C122" s="40"/>
      <c r="D122" s="40"/>
      <c r="E122" s="40"/>
      <c r="F122" s="45"/>
      <c r="G122" s="41" t="s">
        <v>0</v>
      </c>
      <c r="H122" s="42"/>
      <c r="I122" s="73" t="s">
        <v>49</v>
      </c>
      <c r="J122" s="73"/>
      <c r="K122" s="73"/>
      <c r="L122" s="73"/>
      <c r="M122" s="73"/>
      <c r="N122" s="74"/>
    </row>
    <row r="123" spans="2:14">
      <c r="B123" s="46"/>
      <c r="C123" s="1" t="s">
        <v>1</v>
      </c>
      <c r="D123" s="1"/>
      <c r="F123" s="2"/>
      <c r="G123" s="41" t="s">
        <v>2</v>
      </c>
      <c r="H123" s="43"/>
      <c r="I123" s="73" t="s">
        <v>31</v>
      </c>
      <c r="J123" s="73"/>
      <c r="K123" s="73"/>
      <c r="L123" s="73"/>
      <c r="M123" s="73"/>
      <c r="N123" s="74"/>
    </row>
    <row r="124" spans="2:14" ht="15.75">
      <c r="B124" s="46"/>
      <c r="C124" s="4" t="s">
        <v>3</v>
      </c>
      <c r="D124" s="4"/>
      <c r="F124" s="2"/>
      <c r="G124" s="41" t="s">
        <v>4</v>
      </c>
      <c r="H124" s="43"/>
      <c r="I124" s="73" t="s">
        <v>46</v>
      </c>
      <c r="J124" s="73"/>
      <c r="K124" s="73"/>
      <c r="L124" s="73"/>
      <c r="M124" s="73"/>
      <c r="N124" s="74"/>
    </row>
    <row r="125" spans="2:14" ht="15.75">
      <c r="B125" s="46"/>
      <c r="C125" t="s">
        <v>5</v>
      </c>
      <c r="D125" s="4"/>
      <c r="F125" s="2"/>
      <c r="G125" s="41" t="s">
        <v>6</v>
      </c>
      <c r="H125" s="43"/>
      <c r="I125" s="93">
        <v>45248</v>
      </c>
      <c r="J125" s="93"/>
      <c r="K125" s="93"/>
      <c r="L125" s="93"/>
      <c r="M125" s="93"/>
      <c r="N125" s="94"/>
    </row>
    <row r="126" spans="2:14" ht="15.75" thickBot="1">
      <c r="B126" s="46"/>
      <c r="N126" s="47"/>
    </row>
    <row r="127" spans="2:14">
      <c r="B127" s="48" t="s">
        <v>7</v>
      </c>
      <c r="C127" s="75" t="s">
        <v>36</v>
      </c>
      <c r="D127" s="75"/>
      <c r="E127" s="6"/>
      <c r="F127" s="5" t="s">
        <v>8</v>
      </c>
      <c r="G127" s="75" t="s">
        <v>51</v>
      </c>
      <c r="H127" s="75"/>
      <c r="I127" s="75"/>
      <c r="J127" s="75"/>
      <c r="K127" s="75"/>
      <c r="L127" s="75"/>
      <c r="M127" s="75"/>
      <c r="N127" s="76"/>
    </row>
    <row r="128" spans="2:14">
      <c r="B128" s="50" t="s">
        <v>9</v>
      </c>
      <c r="C128" s="77" t="s">
        <v>63</v>
      </c>
      <c r="D128" s="77"/>
      <c r="E128" s="8"/>
      <c r="F128" s="7" t="s">
        <v>10</v>
      </c>
      <c r="G128" s="77" t="s">
        <v>76</v>
      </c>
      <c r="H128" s="77"/>
      <c r="I128" s="77"/>
      <c r="J128" s="77"/>
      <c r="K128" s="77"/>
      <c r="L128" s="77"/>
      <c r="M128" s="77"/>
      <c r="N128" s="78"/>
    </row>
    <row r="129" spans="2:14">
      <c r="B129" s="50" t="s">
        <v>11</v>
      </c>
      <c r="C129" s="77" t="s">
        <v>80</v>
      </c>
      <c r="D129" s="77"/>
      <c r="E129" s="8"/>
      <c r="F129" s="7" t="s">
        <v>12</v>
      </c>
      <c r="G129" s="77" t="s">
        <v>77</v>
      </c>
      <c r="H129" s="77"/>
      <c r="I129" s="77"/>
      <c r="J129" s="77"/>
      <c r="K129" s="77"/>
      <c r="L129" s="77"/>
      <c r="M129" s="77"/>
      <c r="N129" s="78"/>
    </row>
    <row r="130" spans="2:14">
      <c r="B130" s="79" t="s">
        <v>13</v>
      </c>
      <c r="C130" s="80"/>
      <c r="D130" s="80"/>
      <c r="E130" s="9"/>
      <c r="F130" s="80" t="s">
        <v>13</v>
      </c>
      <c r="G130" s="80"/>
      <c r="H130" s="80"/>
      <c r="I130" s="80"/>
      <c r="J130" s="80"/>
      <c r="K130" s="80"/>
      <c r="L130" s="80"/>
      <c r="M130" s="80"/>
      <c r="N130" s="81"/>
    </row>
    <row r="131" spans="2:14">
      <c r="B131" s="54" t="s">
        <v>14</v>
      </c>
      <c r="C131" s="77" t="s">
        <v>63</v>
      </c>
      <c r="D131" s="77"/>
      <c r="E131" s="8"/>
      <c r="F131" s="10" t="s">
        <v>14</v>
      </c>
      <c r="G131" s="77" t="s">
        <v>76</v>
      </c>
      <c r="H131" s="77"/>
      <c r="I131" s="77"/>
      <c r="J131" s="77"/>
      <c r="K131" s="77"/>
      <c r="L131" s="77"/>
      <c r="M131" s="77"/>
      <c r="N131" s="78"/>
    </row>
    <row r="132" spans="2:14" ht="15.75" thickBot="1">
      <c r="B132" s="55" t="s">
        <v>14</v>
      </c>
      <c r="C132" s="82" t="s">
        <v>80</v>
      </c>
      <c r="D132" s="82"/>
      <c r="E132" s="12"/>
      <c r="F132" s="11" t="s">
        <v>14</v>
      </c>
      <c r="G132" s="82" t="s">
        <v>77</v>
      </c>
      <c r="H132" s="82"/>
      <c r="I132" s="82"/>
      <c r="J132" s="82"/>
      <c r="K132" s="82"/>
      <c r="L132" s="82"/>
      <c r="M132" s="82"/>
      <c r="N132" s="83"/>
    </row>
    <row r="133" spans="2:14">
      <c r="B133" s="46"/>
      <c r="N133" s="47"/>
    </row>
    <row r="134" spans="2:14" ht="15.75" thickBot="1">
      <c r="B134" s="57" t="s">
        <v>15</v>
      </c>
      <c r="F134" s="13">
        <v>1</v>
      </c>
      <c r="G134" s="13">
        <v>2</v>
      </c>
      <c r="H134" s="13">
        <v>3</v>
      </c>
      <c r="I134" s="13">
        <v>4</v>
      </c>
      <c r="J134" s="13">
        <v>5</v>
      </c>
      <c r="K134" s="84" t="s">
        <v>16</v>
      </c>
      <c r="L134" s="84"/>
      <c r="M134" s="13" t="s">
        <v>17</v>
      </c>
      <c r="N134" s="58" t="s">
        <v>18</v>
      </c>
    </row>
    <row r="135" spans="2:14">
      <c r="B135" s="59" t="s">
        <v>19</v>
      </c>
      <c r="C135" s="91" t="str">
        <f>IF(C128&gt;"",C128&amp;" - "&amp;G128,"")</f>
        <v>Kurvinen Matti - Jutila Mikael</v>
      </c>
      <c r="D135" s="91"/>
      <c r="E135" s="35"/>
      <c r="F135" s="39">
        <v>10</v>
      </c>
      <c r="G135" s="39">
        <v>7</v>
      </c>
      <c r="H135" s="39">
        <v>4</v>
      </c>
      <c r="I135" s="39"/>
      <c r="J135" s="37"/>
      <c r="K135" s="15">
        <f>IF(ISBLANK(F135),"",COUNTIF(F135:J135,"&gt;=0"))</f>
        <v>3</v>
      </c>
      <c r="L135" s="16">
        <f>IF(ISBLANK(F135),"",IF(LEFT(F135)="-",1,0)+IF(LEFT(G135)="-",1,0)+IF(LEFT(H135)="-",1,0)+IF(LEFT(I135)="-",1,0)+IF(LEFT(J135)="-",1,0))</f>
        <v>0</v>
      </c>
      <c r="M135" s="17">
        <f t="shared" ref="M135:N139" si="5">IF(K135=3,1,"")</f>
        <v>1</v>
      </c>
      <c r="N135" s="60" t="str">
        <f t="shared" si="5"/>
        <v/>
      </c>
    </row>
    <row r="136" spans="2:14">
      <c r="B136" s="59" t="s">
        <v>20</v>
      </c>
      <c r="C136" s="91" t="str">
        <f>IF(C129&gt;"",C129&amp;" - "&amp;G129,"")</f>
        <v>Sihvo Hannu - Ingman Mats</v>
      </c>
      <c r="D136" s="91"/>
      <c r="E136" s="35"/>
      <c r="F136" s="39">
        <v>9</v>
      </c>
      <c r="G136" s="39">
        <v>14</v>
      </c>
      <c r="H136" s="39">
        <v>11</v>
      </c>
      <c r="I136" s="39"/>
      <c r="J136" s="38"/>
      <c r="K136" s="10">
        <f>IF(ISBLANK(F136),"",COUNTIF(F136:J136,"&gt;=0"))</f>
        <v>3</v>
      </c>
      <c r="L136" s="18">
        <f>IF(ISBLANK(F136),"",IF(LEFT(F136)="-",1,0)+IF(LEFT(G136)="-",1,0)+IF(LEFT(H136)="-",1,0)+IF(LEFT(I136)="-",1,0)+IF(LEFT(J136)="-",1,0))</f>
        <v>0</v>
      </c>
      <c r="M136" s="19">
        <f t="shared" si="5"/>
        <v>1</v>
      </c>
      <c r="N136" s="61" t="str">
        <f t="shared" si="5"/>
        <v/>
      </c>
    </row>
    <row r="137" spans="2:14">
      <c r="B137" s="62" t="s">
        <v>21</v>
      </c>
      <c r="C137" s="14" t="str">
        <f>IF(C131&gt;"",C131&amp;" / "&amp;C132,"")</f>
        <v>Kurvinen Matti / Sihvo Hannu</v>
      </c>
      <c r="D137" s="14" t="str">
        <f>IF(G131&gt;"",G131&amp;" / "&amp;G132,"")</f>
        <v>Jutila Mikael / Ingman Mats</v>
      </c>
      <c r="E137" s="36"/>
      <c r="F137" s="39">
        <v>-5</v>
      </c>
      <c r="G137" s="39">
        <v>6</v>
      </c>
      <c r="H137" s="39">
        <v>-11</v>
      </c>
      <c r="I137" s="39">
        <v>-7</v>
      </c>
      <c r="J137" s="38"/>
      <c r="K137" s="10">
        <f>IF(ISBLANK(F137),"",COUNTIF(F137:J137,"&gt;=0"))</f>
        <v>1</v>
      </c>
      <c r="L137" s="18">
        <f>IF(ISBLANK(F137),"",IF(LEFT(F137)="-",1,0)+IF(LEFT(G137)="-",1,0)+IF(LEFT(H137)="-",1,0)+IF(LEFT(I137)="-",1,0)+IF(LEFT(J137)="-",1,0))</f>
        <v>3</v>
      </c>
      <c r="M137" s="19" t="str">
        <f t="shared" si="5"/>
        <v/>
      </c>
      <c r="N137" s="61">
        <f t="shared" si="5"/>
        <v>1</v>
      </c>
    </row>
    <row r="138" spans="2:14">
      <c r="B138" s="59" t="s">
        <v>22</v>
      </c>
      <c r="C138" s="91" t="str">
        <f>IF(C128&gt;"",C128&amp;" - "&amp;G129,"")</f>
        <v>Kurvinen Matti - Ingman Mats</v>
      </c>
      <c r="D138" s="91"/>
      <c r="E138" s="35"/>
      <c r="F138" s="39">
        <v>8</v>
      </c>
      <c r="G138" s="39">
        <v>4</v>
      </c>
      <c r="H138" s="39">
        <v>7</v>
      </c>
      <c r="I138" s="39"/>
      <c r="J138" s="38"/>
      <c r="K138" s="10">
        <f>IF(ISBLANK(F138),"",COUNTIF(F138:J138,"&gt;=0"))</f>
        <v>3</v>
      </c>
      <c r="L138" s="18">
        <f>IF(ISBLANK(F138),"",IF(LEFT(F138)="-",1,0)+IF(LEFT(G138)="-",1,0)+IF(LEFT(H138)="-",1,0)+IF(LEFT(I138)="-",1,0)+IF(LEFT(J138)="-",1,0))</f>
        <v>0</v>
      </c>
      <c r="M138" s="19">
        <f t="shared" si="5"/>
        <v>1</v>
      </c>
      <c r="N138" s="61" t="str">
        <f t="shared" si="5"/>
        <v/>
      </c>
    </row>
    <row r="139" spans="2:14" ht="15.75" thickBot="1">
      <c r="B139" s="59" t="s">
        <v>23</v>
      </c>
      <c r="C139" s="91" t="str">
        <f>IF(C129&gt;"",C129&amp;" - "&amp;G128,"")</f>
        <v>Sihvo Hannu - Jutila Mikael</v>
      </c>
      <c r="D139" s="91"/>
      <c r="E139" s="35"/>
      <c r="F139" s="39"/>
      <c r="G139" s="39"/>
      <c r="H139" s="39"/>
      <c r="I139" s="39"/>
      <c r="J139" s="38"/>
      <c r="K139" s="11" t="str">
        <f>IF(ISBLANK(F139),"",COUNTIF(F139:J139,"&gt;=0"))</f>
        <v/>
      </c>
      <c r="L139" s="20" t="str">
        <f>IF(ISBLANK(F139),"",IF(LEFT(F139)="-",1,0)+IF(LEFT(G139)="-",1,0)+IF(LEFT(H139)="-",1,0)+IF(LEFT(I139)="-",1,0)+IF(LEFT(J139)="-",1,0))</f>
        <v/>
      </c>
      <c r="M139" s="21" t="str">
        <f t="shared" si="5"/>
        <v/>
      </c>
      <c r="N139" s="63" t="str">
        <f t="shared" si="5"/>
        <v/>
      </c>
    </row>
    <row r="140" spans="2:14" ht="19.5" thickBot="1">
      <c r="B140" s="46"/>
      <c r="F140" s="22"/>
      <c r="G140" s="22"/>
      <c r="H140" s="22"/>
      <c r="I140" s="92" t="s">
        <v>24</v>
      </c>
      <c r="J140" s="92"/>
      <c r="K140" s="23">
        <f>COUNTIF(K135:K139,"=3")</f>
        <v>3</v>
      </c>
      <c r="L140" s="24">
        <f>COUNTIF(L135:L139,"=3")</f>
        <v>1</v>
      </c>
      <c r="M140" s="33">
        <f>SUM(M135:M139)</f>
        <v>3</v>
      </c>
      <c r="N140" s="64">
        <f>SUM(N135:N139)</f>
        <v>1</v>
      </c>
    </row>
    <row r="141" spans="2:14">
      <c r="B141" s="65" t="s">
        <v>25</v>
      </c>
      <c r="N141" s="47"/>
    </row>
    <row r="142" spans="2:14">
      <c r="B142" s="66" t="s">
        <v>26</v>
      </c>
      <c r="D142" s="26" t="s">
        <v>27</v>
      </c>
      <c r="F142" s="26" t="s">
        <v>28</v>
      </c>
      <c r="G142" s="26"/>
      <c r="H142" s="25"/>
      <c r="J142" s="85" t="s">
        <v>29</v>
      </c>
      <c r="K142" s="85"/>
      <c r="L142" s="85"/>
      <c r="M142" s="85"/>
      <c r="N142" s="86"/>
    </row>
    <row r="143" spans="2:14" ht="21.75" thickBot="1">
      <c r="B143" s="87"/>
      <c r="C143" s="88"/>
      <c r="D143" s="88"/>
      <c r="E143" s="22"/>
      <c r="F143" s="88"/>
      <c r="G143" s="88"/>
      <c r="H143" s="88"/>
      <c r="I143" s="88"/>
      <c r="J143" s="89" t="str">
        <f>IF(M140=3,C127,IF(N140=3,G127,""))</f>
        <v>Wega</v>
      </c>
      <c r="K143" s="89"/>
      <c r="L143" s="89"/>
      <c r="M143" s="89"/>
      <c r="N143" s="90"/>
    </row>
    <row r="144" spans="2:14">
      <c r="B144" s="70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2"/>
    </row>
  </sheetData>
  <mergeCells count="156"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  <mergeCell ref="C104:D104"/>
    <mergeCell ref="G104:N104"/>
    <mergeCell ref="C105:D105"/>
    <mergeCell ref="G105:N105"/>
    <mergeCell ref="B106:D106"/>
    <mergeCell ref="F106:N106"/>
    <mergeCell ref="I98:N98"/>
    <mergeCell ref="I99:N99"/>
    <mergeCell ref="I100:N100"/>
    <mergeCell ref="I101:N101"/>
    <mergeCell ref="C103:D103"/>
    <mergeCell ref="G103:N103"/>
    <mergeCell ref="C112:D112"/>
    <mergeCell ref="C114:D114"/>
    <mergeCell ref="C115:D115"/>
    <mergeCell ref="I116:J116"/>
    <mergeCell ref="J118:N118"/>
    <mergeCell ref="B119:D119"/>
    <mergeCell ref="F119:I119"/>
    <mergeCell ref="J119:N119"/>
    <mergeCell ref="C107:D107"/>
    <mergeCell ref="G107:N107"/>
    <mergeCell ref="C108:D108"/>
    <mergeCell ref="G108:N108"/>
    <mergeCell ref="K110:L110"/>
    <mergeCell ref="C111:D111"/>
    <mergeCell ref="C128:D128"/>
    <mergeCell ref="G128:N128"/>
    <mergeCell ref="C129:D129"/>
    <mergeCell ref="G129:N129"/>
    <mergeCell ref="B130:D130"/>
    <mergeCell ref="F130:N130"/>
    <mergeCell ref="I122:N122"/>
    <mergeCell ref="I123:N123"/>
    <mergeCell ref="I124:N124"/>
    <mergeCell ref="I125:N125"/>
    <mergeCell ref="C127:D127"/>
    <mergeCell ref="G127:N127"/>
    <mergeCell ref="C136:D136"/>
    <mergeCell ref="C138:D138"/>
    <mergeCell ref="C139:D139"/>
    <mergeCell ref="I140:J140"/>
    <mergeCell ref="J142:N142"/>
    <mergeCell ref="B143:D143"/>
    <mergeCell ref="F143:I143"/>
    <mergeCell ref="J143:N143"/>
    <mergeCell ref="C131:D131"/>
    <mergeCell ref="G131:N131"/>
    <mergeCell ref="C132:D132"/>
    <mergeCell ref="G132:N132"/>
    <mergeCell ref="K134:L134"/>
    <mergeCell ref="C135:D1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6"/>
  <sheetViews>
    <sheetView tabSelected="1" topLeftCell="A76" zoomScaleNormal="100" workbookViewId="0"/>
  </sheetViews>
  <sheetFormatPr defaultRowHeight="15"/>
  <sheetData>
    <row r="2" spans="2:14">
      <c r="B2" s="44"/>
      <c r="C2" s="40"/>
      <c r="D2" s="40"/>
      <c r="E2" s="40"/>
      <c r="F2" s="45"/>
      <c r="G2" s="41" t="s">
        <v>0</v>
      </c>
      <c r="H2" s="42"/>
      <c r="I2" s="73" t="s">
        <v>49</v>
      </c>
      <c r="J2" s="73"/>
      <c r="K2" s="73"/>
      <c r="L2" s="73"/>
      <c r="M2" s="73"/>
      <c r="N2" s="74"/>
    </row>
    <row r="3" spans="2:14">
      <c r="B3" s="46"/>
      <c r="C3" s="1" t="s">
        <v>1</v>
      </c>
      <c r="D3" s="1"/>
      <c r="F3" s="2"/>
      <c r="G3" s="41" t="s">
        <v>2</v>
      </c>
      <c r="H3" s="43"/>
      <c r="I3" s="73" t="s">
        <v>31</v>
      </c>
      <c r="J3" s="73"/>
      <c r="K3" s="73"/>
      <c r="L3" s="73"/>
      <c r="M3" s="73"/>
      <c r="N3" s="74"/>
    </row>
    <row r="4" spans="2:14" ht="15.75">
      <c r="B4" s="46"/>
      <c r="C4" s="4" t="s">
        <v>3</v>
      </c>
      <c r="D4" s="4"/>
      <c r="F4" s="2"/>
      <c r="G4" s="41" t="s">
        <v>4</v>
      </c>
      <c r="H4" s="43"/>
      <c r="I4" s="73" t="s">
        <v>47</v>
      </c>
      <c r="J4" s="73"/>
      <c r="K4" s="73"/>
      <c r="L4" s="73"/>
      <c r="M4" s="73"/>
      <c r="N4" s="74"/>
    </row>
    <row r="5" spans="2:14" ht="15.75">
      <c r="B5" s="46"/>
      <c r="C5" t="s">
        <v>5</v>
      </c>
      <c r="D5" s="4"/>
      <c r="F5" s="2"/>
      <c r="G5" s="41" t="s">
        <v>6</v>
      </c>
      <c r="H5" s="43"/>
      <c r="I5" s="93">
        <v>45248</v>
      </c>
      <c r="J5" s="93"/>
      <c r="K5" s="93"/>
      <c r="L5" s="93"/>
      <c r="M5" s="93"/>
      <c r="N5" s="94"/>
    </row>
    <row r="6" spans="2:14" ht="15.75" thickBot="1">
      <c r="B6" s="46"/>
      <c r="N6" s="47"/>
    </row>
    <row r="7" spans="2:14">
      <c r="B7" s="48" t="s">
        <v>7</v>
      </c>
      <c r="C7" s="75" t="s">
        <v>42</v>
      </c>
      <c r="D7" s="75"/>
      <c r="E7" s="6"/>
      <c r="F7" s="5" t="s">
        <v>8</v>
      </c>
      <c r="G7" s="75" t="s">
        <v>41</v>
      </c>
      <c r="H7" s="75"/>
      <c r="I7" s="75"/>
      <c r="J7" s="75"/>
      <c r="K7" s="75"/>
      <c r="L7" s="75"/>
      <c r="M7" s="75"/>
      <c r="N7" s="76"/>
    </row>
    <row r="8" spans="2:14">
      <c r="B8" s="50" t="s">
        <v>9</v>
      </c>
      <c r="C8" s="77" t="s">
        <v>56</v>
      </c>
      <c r="D8" s="77"/>
      <c r="E8" s="8"/>
      <c r="F8" s="7" t="s">
        <v>10</v>
      </c>
      <c r="G8" s="77" t="s">
        <v>58</v>
      </c>
      <c r="H8" s="77"/>
      <c r="I8" s="77"/>
      <c r="J8" s="77"/>
      <c r="K8" s="77"/>
      <c r="L8" s="77"/>
      <c r="M8" s="77"/>
      <c r="N8" s="78"/>
    </row>
    <row r="9" spans="2:14">
      <c r="B9" s="50" t="s">
        <v>11</v>
      </c>
      <c r="C9" s="77" t="s">
        <v>57</v>
      </c>
      <c r="D9" s="77"/>
      <c r="E9" s="8"/>
      <c r="F9" s="7" t="s">
        <v>12</v>
      </c>
      <c r="G9" s="77" t="s">
        <v>59</v>
      </c>
      <c r="H9" s="77"/>
      <c r="I9" s="77"/>
      <c r="J9" s="77"/>
      <c r="K9" s="77"/>
      <c r="L9" s="77"/>
      <c r="M9" s="77"/>
      <c r="N9" s="78"/>
    </row>
    <row r="10" spans="2:14">
      <c r="B10" s="79" t="s">
        <v>13</v>
      </c>
      <c r="C10" s="80"/>
      <c r="D10" s="80"/>
      <c r="E10" s="9"/>
      <c r="F10" s="80" t="s">
        <v>13</v>
      </c>
      <c r="G10" s="80"/>
      <c r="H10" s="80"/>
      <c r="I10" s="80"/>
      <c r="J10" s="80"/>
      <c r="K10" s="80"/>
      <c r="L10" s="80"/>
      <c r="M10" s="80"/>
      <c r="N10" s="81"/>
    </row>
    <row r="11" spans="2:14">
      <c r="B11" s="54" t="s">
        <v>14</v>
      </c>
      <c r="C11" s="77" t="s">
        <v>56</v>
      </c>
      <c r="D11" s="77"/>
      <c r="E11" s="8"/>
      <c r="F11" s="10" t="s">
        <v>14</v>
      </c>
      <c r="G11" s="77" t="s">
        <v>58</v>
      </c>
      <c r="H11" s="77"/>
      <c r="I11" s="77"/>
      <c r="J11" s="77"/>
      <c r="K11" s="77"/>
      <c r="L11" s="77"/>
      <c r="M11" s="77"/>
      <c r="N11" s="78"/>
    </row>
    <row r="12" spans="2:14" ht="15.75" thickBot="1">
      <c r="B12" s="55" t="s">
        <v>14</v>
      </c>
      <c r="C12" s="82" t="s">
        <v>57</v>
      </c>
      <c r="D12" s="82"/>
      <c r="E12" s="12"/>
      <c r="F12" s="11" t="s">
        <v>14</v>
      </c>
      <c r="G12" s="82" t="s">
        <v>59</v>
      </c>
      <c r="H12" s="82"/>
      <c r="I12" s="82"/>
      <c r="J12" s="82"/>
      <c r="K12" s="82"/>
      <c r="L12" s="82"/>
      <c r="M12" s="82"/>
      <c r="N12" s="83"/>
    </row>
    <row r="13" spans="2:14">
      <c r="B13" s="46"/>
      <c r="N13" s="47"/>
    </row>
    <row r="14" spans="2:14" ht="15.75" thickBot="1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84" t="s">
        <v>16</v>
      </c>
      <c r="L14" s="84"/>
      <c r="M14" s="13" t="s">
        <v>17</v>
      </c>
      <c r="N14" s="58" t="s">
        <v>18</v>
      </c>
    </row>
    <row r="15" spans="2:14">
      <c r="B15" s="59" t="s">
        <v>19</v>
      </c>
      <c r="C15" s="91" t="str">
        <f>IF(C8&gt;"",C8&amp;" - "&amp;G8,"")</f>
        <v>Juntunen Veikko - Varpula Risto</v>
      </c>
      <c r="D15" s="91"/>
      <c r="E15" s="35"/>
      <c r="F15" s="39">
        <v>3</v>
      </c>
      <c r="G15" s="39">
        <v>4</v>
      </c>
      <c r="H15" s="39">
        <v>5</v>
      </c>
      <c r="I15" s="39"/>
      <c r="J15" s="37"/>
      <c r="K15" s="15">
        <f>IF(ISBLANK(F15),"",COUNTIF(F15:J15,"&gt;=0"))</f>
        <v>3</v>
      </c>
      <c r="L15" s="16">
        <f>IF(ISBLANK(F15),"",IF(LEFT(F15)="-",1,0)+IF(LEFT(G15)="-",1,0)+IF(LEFT(H15)="-",1,0)+IF(LEFT(I15)="-",1,0)+IF(LEFT(J15)="-",1,0))</f>
        <v>0</v>
      </c>
      <c r="M15" s="17">
        <f t="shared" ref="M15:N19" si="0">IF(K15=3,1,"")</f>
        <v>1</v>
      </c>
      <c r="N15" s="60" t="str">
        <f t="shared" si="0"/>
        <v/>
      </c>
    </row>
    <row r="16" spans="2:14">
      <c r="B16" s="59" t="s">
        <v>20</v>
      </c>
      <c r="C16" s="91" t="str">
        <f>IF(C9&gt;"",C9&amp;" - "&amp;G9,"")</f>
        <v>Koskinen Veikko - Mäkinen Pertti</v>
      </c>
      <c r="D16" s="91"/>
      <c r="E16" s="35"/>
      <c r="F16" s="39">
        <v>4</v>
      </c>
      <c r="G16" s="39">
        <v>-5</v>
      </c>
      <c r="H16" s="39">
        <v>8</v>
      </c>
      <c r="I16" s="39">
        <v>6</v>
      </c>
      <c r="J16" s="38"/>
      <c r="K16" s="10">
        <f>IF(ISBLANK(F16),"",COUNTIF(F16:J16,"&gt;=0"))</f>
        <v>3</v>
      </c>
      <c r="L16" s="18">
        <f>IF(ISBLANK(F16),"",IF(LEFT(F16)="-",1,0)+IF(LEFT(G16)="-",1,0)+IF(LEFT(H16)="-",1,0)+IF(LEFT(I16)="-",1,0)+IF(LEFT(J16)="-",1,0))</f>
        <v>1</v>
      </c>
      <c r="M16" s="19">
        <f t="shared" si="0"/>
        <v>1</v>
      </c>
      <c r="N16" s="61" t="str">
        <f t="shared" si="0"/>
        <v/>
      </c>
    </row>
    <row r="17" spans="2:14">
      <c r="B17" s="62" t="s">
        <v>21</v>
      </c>
      <c r="C17" s="14" t="str">
        <f>IF(C11&gt;"",C11&amp;" / "&amp;C12,"")</f>
        <v>Juntunen Veikko / Koskinen Veikko</v>
      </c>
      <c r="D17" s="14" t="str">
        <f>IF(G11&gt;"",G11&amp;" / "&amp;G12,"")</f>
        <v>Varpula Risto / Mäkinen Pertti</v>
      </c>
      <c r="E17" s="36"/>
      <c r="F17" s="39">
        <v>11</v>
      </c>
      <c r="G17" s="39">
        <v>4</v>
      </c>
      <c r="H17" s="39">
        <v>9</v>
      </c>
      <c r="I17" s="39"/>
      <c r="J17" s="38"/>
      <c r="K17" s="10">
        <f>IF(ISBLANK(F17),"",COUNTIF(F17:J17,"&gt;=0"))</f>
        <v>3</v>
      </c>
      <c r="L17" s="18">
        <f>IF(ISBLANK(F17),"",IF(LEFT(F17)="-",1,0)+IF(LEFT(G17)="-",1,0)+IF(LEFT(H17)="-",1,0)+IF(LEFT(I17)="-",1,0)+IF(LEFT(J17)="-",1,0))</f>
        <v>0</v>
      </c>
      <c r="M17" s="19">
        <f t="shared" si="0"/>
        <v>1</v>
      </c>
      <c r="N17" s="61" t="str">
        <f t="shared" si="0"/>
        <v/>
      </c>
    </row>
    <row r="18" spans="2:14">
      <c r="B18" s="59" t="s">
        <v>22</v>
      </c>
      <c r="C18" s="91" t="str">
        <f>IF(C8&gt;"",C8&amp;" - "&amp;G9,"")</f>
        <v>Juntunen Veikko - Mäkinen Pertti</v>
      </c>
      <c r="D18" s="91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 ht="15.75" thickBot="1">
      <c r="B19" s="59" t="s">
        <v>23</v>
      </c>
      <c r="C19" s="91" t="str">
        <f>IF(C9&gt;"",C9&amp;" - "&amp;G8,"")</f>
        <v>Koskinen Veikko - Varpula Risto</v>
      </c>
      <c r="D19" s="91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9.5" thickBot="1">
      <c r="B20" s="46"/>
      <c r="F20" s="22"/>
      <c r="G20" s="22"/>
      <c r="H20" s="22"/>
      <c r="I20" s="92" t="s">
        <v>24</v>
      </c>
      <c r="J20" s="92"/>
      <c r="K20" s="23">
        <f>COUNTIF(K15:K19,"=3")</f>
        <v>3</v>
      </c>
      <c r="L20" s="24">
        <f>COUNTIF(L15:L19,"=3")</f>
        <v>0</v>
      </c>
      <c r="M20" s="33">
        <f>SUM(M15:M19)</f>
        <v>3</v>
      </c>
      <c r="N20" s="64">
        <f>SUM(N15:N19)</f>
        <v>0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85" t="s">
        <v>29</v>
      </c>
      <c r="K22" s="85"/>
      <c r="L22" s="85"/>
      <c r="M22" s="85"/>
      <c r="N22" s="86"/>
    </row>
    <row r="23" spans="2:14" ht="21.75" thickBot="1">
      <c r="B23" s="87"/>
      <c r="C23" s="88"/>
      <c r="D23" s="88"/>
      <c r="E23" s="22"/>
      <c r="F23" s="88"/>
      <c r="G23" s="88"/>
      <c r="H23" s="88"/>
      <c r="I23" s="88"/>
      <c r="J23" s="89" t="str">
        <f>IF(M20=3,C7,IF(N20=3,G7,""))</f>
        <v>ToTe</v>
      </c>
      <c r="K23" s="89"/>
      <c r="L23" s="89"/>
      <c r="M23" s="89"/>
      <c r="N23" s="90"/>
    </row>
    <row r="24" spans="2:1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6" spans="2:14">
      <c r="B26" s="44"/>
      <c r="C26" s="40"/>
      <c r="D26" s="40"/>
      <c r="E26" s="40"/>
      <c r="F26" s="45"/>
      <c r="G26" s="41" t="s">
        <v>0</v>
      </c>
      <c r="H26" s="42"/>
      <c r="I26" s="73" t="s">
        <v>49</v>
      </c>
      <c r="J26" s="73"/>
      <c r="K26" s="73"/>
      <c r="L26" s="73"/>
      <c r="M26" s="73"/>
      <c r="N26" s="74"/>
    </row>
    <row r="27" spans="2:14">
      <c r="B27" s="46"/>
      <c r="C27" s="1" t="s">
        <v>1</v>
      </c>
      <c r="D27" s="1"/>
      <c r="F27" s="2"/>
      <c r="G27" s="41" t="s">
        <v>2</v>
      </c>
      <c r="H27" s="43"/>
      <c r="I27" s="73" t="s">
        <v>31</v>
      </c>
      <c r="J27" s="73"/>
      <c r="K27" s="73"/>
      <c r="L27" s="73"/>
      <c r="M27" s="73"/>
      <c r="N27" s="74"/>
    </row>
    <row r="28" spans="2:14" ht="15.75">
      <c r="B28" s="46"/>
      <c r="C28" s="4" t="s">
        <v>3</v>
      </c>
      <c r="D28" s="4"/>
      <c r="F28" s="2"/>
      <c r="G28" s="41" t="s">
        <v>4</v>
      </c>
      <c r="H28" s="43"/>
      <c r="I28" s="73" t="s">
        <v>47</v>
      </c>
      <c r="J28" s="73"/>
      <c r="K28" s="73"/>
      <c r="L28" s="73"/>
      <c r="M28" s="73"/>
      <c r="N28" s="74"/>
    </row>
    <row r="29" spans="2:14" ht="15.75">
      <c r="B29" s="46"/>
      <c r="C29" t="s">
        <v>5</v>
      </c>
      <c r="D29" s="4"/>
      <c r="F29" s="2"/>
      <c r="G29" s="41" t="s">
        <v>6</v>
      </c>
      <c r="H29" s="43"/>
      <c r="I29" s="93">
        <v>45248</v>
      </c>
      <c r="J29" s="93"/>
      <c r="K29" s="93"/>
      <c r="L29" s="93"/>
      <c r="M29" s="93"/>
      <c r="N29" s="94"/>
    </row>
    <row r="30" spans="2:14" ht="15.75" thickBot="1">
      <c r="B30" s="46"/>
      <c r="N30" s="47"/>
    </row>
    <row r="31" spans="2:14">
      <c r="B31" s="48" t="s">
        <v>7</v>
      </c>
      <c r="C31" s="75" t="s">
        <v>83</v>
      </c>
      <c r="D31" s="75"/>
      <c r="E31" s="6"/>
      <c r="F31" s="5" t="s">
        <v>8</v>
      </c>
      <c r="G31" s="75" t="s">
        <v>86</v>
      </c>
      <c r="H31" s="75"/>
      <c r="I31" s="75"/>
      <c r="J31" s="75"/>
      <c r="K31" s="75"/>
      <c r="L31" s="75"/>
      <c r="M31" s="75"/>
      <c r="N31" s="76"/>
    </row>
    <row r="32" spans="2:14">
      <c r="B32" s="50" t="s">
        <v>9</v>
      </c>
      <c r="C32" s="77" t="s">
        <v>84</v>
      </c>
      <c r="D32" s="77"/>
      <c r="E32" s="8"/>
      <c r="F32" s="7" t="s">
        <v>10</v>
      </c>
      <c r="G32" s="77" t="s">
        <v>87</v>
      </c>
      <c r="H32" s="77"/>
      <c r="I32" s="77"/>
      <c r="J32" s="77"/>
      <c r="K32" s="77"/>
      <c r="L32" s="77"/>
      <c r="M32" s="77"/>
      <c r="N32" s="78"/>
    </row>
    <row r="33" spans="2:14">
      <c r="B33" s="50" t="s">
        <v>11</v>
      </c>
      <c r="C33" s="77" t="s">
        <v>85</v>
      </c>
      <c r="D33" s="77"/>
      <c r="E33" s="8"/>
      <c r="F33" s="7" t="s">
        <v>12</v>
      </c>
      <c r="G33" s="77" t="s">
        <v>88</v>
      </c>
      <c r="H33" s="77"/>
      <c r="I33" s="77"/>
      <c r="J33" s="77"/>
      <c r="K33" s="77"/>
      <c r="L33" s="77"/>
      <c r="M33" s="77"/>
      <c r="N33" s="78"/>
    </row>
    <row r="34" spans="2:14">
      <c r="B34" s="79" t="s">
        <v>13</v>
      </c>
      <c r="C34" s="80"/>
      <c r="D34" s="80"/>
      <c r="E34" s="9"/>
      <c r="F34" s="80" t="s">
        <v>13</v>
      </c>
      <c r="G34" s="80"/>
      <c r="H34" s="80"/>
      <c r="I34" s="80"/>
      <c r="J34" s="80"/>
      <c r="K34" s="80"/>
      <c r="L34" s="80"/>
      <c r="M34" s="80"/>
      <c r="N34" s="81"/>
    </row>
    <row r="35" spans="2:14">
      <c r="B35" s="54" t="s">
        <v>14</v>
      </c>
      <c r="C35" s="77" t="s">
        <v>84</v>
      </c>
      <c r="D35" s="77"/>
      <c r="E35" s="8"/>
      <c r="F35" s="10" t="s">
        <v>14</v>
      </c>
      <c r="G35" s="77" t="s">
        <v>87</v>
      </c>
      <c r="H35" s="77"/>
      <c r="I35" s="77"/>
      <c r="J35" s="77"/>
      <c r="K35" s="77"/>
      <c r="L35" s="77"/>
      <c r="M35" s="77"/>
      <c r="N35" s="78"/>
    </row>
    <row r="36" spans="2:14" ht="15.75" thickBot="1">
      <c r="B36" s="55" t="s">
        <v>14</v>
      </c>
      <c r="C36" s="82" t="s">
        <v>85</v>
      </c>
      <c r="D36" s="82"/>
      <c r="E36" s="12"/>
      <c r="F36" s="11" t="s">
        <v>14</v>
      </c>
      <c r="G36" s="82" t="s">
        <v>88</v>
      </c>
      <c r="H36" s="82"/>
      <c r="I36" s="82"/>
      <c r="J36" s="82"/>
      <c r="K36" s="82"/>
      <c r="L36" s="82"/>
      <c r="M36" s="82"/>
      <c r="N36" s="83"/>
    </row>
    <row r="37" spans="2:14">
      <c r="B37" s="46"/>
      <c r="N37" s="47"/>
    </row>
    <row r="38" spans="2:14" ht="15.75" thickBot="1">
      <c r="B38" s="57" t="s">
        <v>15</v>
      </c>
      <c r="F38" s="13">
        <v>1</v>
      </c>
      <c r="G38" s="13">
        <v>2</v>
      </c>
      <c r="H38" s="13">
        <v>3</v>
      </c>
      <c r="I38" s="13">
        <v>4</v>
      </c>
      <c r="J38" s="13">
        <v>5</v>
      </c>
      <c r="K38" s="84" t="s">
        <v>16</v>
      </c>
      <c r="L38" s="84"/>
      <c r="M38" s="13" t="s">
        <v>17</v>
      </c>
      <c r="N38" s="58" t="s">
        <v>18</v>
      </c>
    </row>
    <row r="39" spans="2:14">
      <c r="B39" s="59" t="s">
        <v>19</v>
      </c>
      <c r="C39" s="91" t="str">
        <f>IF(C32&gt;"",C32&amp;" - "&amp;G32,"")</f>
        <v>Kara Tauno - Nordling Eero</v>
      </c>
      <c r="D39" s="91"/>
      <c r="E39" s="35"/>
      <c r="F39" s="39">
        <v>9</v>
      </c>
      <c r="G39" s="39">
        <v>-3</v>
      </c>
      <c r="H39" s="39">
        <v>6</v>
      </c>
      <c r="I39" s="39">
        <v>10</v>
      </c>
      <c r="J39" s="37"/>
      <c r="K39" s="15">
        <f>IF(ISBLANK(F39),"",COUNTIF(F39:J39,"&gt;=0"))</f>
        <v>3</v>
      </c>
      <c r="L39" s="16">
        <f>IF(ISBLANK(F39),"",IF(LEFT(F39)="-",1,0)+IF(LEFT(G39)="-",1,0)+IF(LEFT(H39)="-",1,0)+IF(LEFT(I39)="-",1,0)+IF(LEFT(J39)="-",1,0))</f>
        <v>1</v>
      </c>
      <c r="M39" s="17">
        <f t="shared" ref="M39:N43" si="1">IF(K39=3,1,"")</f>
        <v>1</v>
      </c>
      <c r="N39" s="60" t="str">
        <f t="shared" si="1"/>
        <v/>
      </c>
    </row>
    <row r="40" spans="2:14">
      <c r="B40" s="59" t="s">
        <v>20</v>
      </c>
      <c r="C40" s="91" t="str">
        <f>IF(C33&gt;"",C33&amp;" - "&amp;G33,"")</f>
        <v>Rantala Kai - Immonen Asko</v>
      </c>
      <c r="D40" s="91"/>
      <c r="E40" s="35"/>
      <c r="F40" s="39">
        <v>5</v>
      </c>
      <c r="G40" s="39">
        <v>9</v>
      </c>
      <c r="H40" s="39">
        <v>9</v>
      </c>
      <c r="I40" s="39"/>
      <c r="J40" s="38"/>
      <c r="K40" s="10">
        <f>IF(ISBLANK(F40),"",COUNTIF(F40:J40,"&gt;=0"))</f>
        <v>3</v>
      </c>
      <c r="L40" s="18">
        <f>IF(ISBLANK(F40),"",IF(LEFT(F40)="-",1,0)+IF(LEFT(G40)="-",1,0)+IF(LEFT(H40)="-",1,0)+IF(LEFT(I40)="-",1,0)+IF(LEFT(J40)="-",1,0))</f>
        <v>0</v>
      </c>
      <c r="M40" s="19">
        <f t="shared" si="1"/>
        <v>1</v>
      </c>
      <c r="N40" s="61" t="str">
        <f t="shared" si="1"/>
        <v/>
      </c>
    </row>
    <row r="41" spans="2:14">
      <c r="B41" s="62" t="s">
        <v>21</v>
      </c>
      <c r="C41" s="14" t="str">
        <f>IF(C35&gt;"",C35&amp;" / "&amp;C36,"")</f>
        <v>Kara Tauno / Rantala Kai</v>
      </c>
      <c r="D41" s="14" t="str">
        <f>IF(G35&gt;"",G35&amp;" / "&amp;G36,"")</f>
        <v>Nordling Eero / Immonen Asko</v>
      </c>
      <c r="E41" s="36"/>
      <c r="F41" s="39">
        <v>1</v>
      </c>
      <c r="G41" s="39">
        <v>7</v>
      </c>
      <c r="H41" s="39">
        <v>-6</v>
      </c>
      <c r="I41" s="39">
        <v>9</v>
      </c>
      <c r="J41" s="38"/>
      <c r="K41" s="10">
        <f>IF(ISBLANK(F41),"",COUNTIF(F41:J41,"&gt;=0"))</f>
        <v>3</v>
      </c>
      <c r="L41" s="18">
        <f>IF(ISBLANK(F41),"",IF(LEFT(F41)="-",1,0)+IF(LEFT(G41)="-",1,0)+IF(LEFT(H41)="-",1,0)+IF(LEFT(I41)="-",1,0)+IF(LEFT(J41)="-",1,0))</f>
        <v>1</v>
      </c>
      <c r="M41" s="19">
        <f t="shared" si="1"/>
        <v>1</v>
      </c>
      <c r="N41" s="61" t="str">
        <f t="shared" si="1"/>
        <v/>
      </c>
    </row>
    <row r="42" spans="2:14">
      <c r="B42" s="59" t="s">
        <v>22</v>
      </c>
      <c r="C42" s="91" t="str">
        <f>IF(C32&gt;"",C32&amp;" - "&amp;G33,"")</f>
        <v>Kara Tauno - Immonen Asko</v>
      </c>
      <c r="D42" s="91"/>
      <c r="E42" s="35"/>
      <c r="F42" s="39"/>
      <c r="G42" s="39"/>
      <c r="H42" s="39"/>
      <c r="I42" s="39"/>
      <c r="J42" s="38"/>
      <c r="K42" s="10" t="str">
        <f>IF(ISBLANK(F42),"",COUNTIF(F42:J42,"&gt;=0"))</f>
        <v/>
      </c>
      <c r="L42" s="18" t="str">
        <f>IF(ISBLANK(F42),"",IF(LEFT(F42)="-",1,0)+IF(LEFT(G42)="-",1,0)+IF(LEFT(H42)="-",1,0)+IF(LEFT(I42)="-",1,0)+IF(LEFT(J42)="-",1,0))</f>
        <v/>
      </c>
      <c r="M42" s="19" t="str">
        <f t="shared" si="1"/>
        <v/>
      </c>
      <c r="N42" s="61" t="str">
        <f t="shared" si="1"/>
        <v/>
      </c>
    </row>
    <row r="43" spans="2:14" ht="15.75" thickBot="1">
      <c r="B43" s="59" t="s">
        <v>23</v>
      </c>
      <c r="C43" s="91" t="str">
        <f>IF(C33&gt;"",C33&amp;" - "&amp;G32,"")</f>
        <v>Rantala Kai - Nordling Eero</v>
      </c>
      <c r="D43" s="91"/>
      <c r="E43" s="35"/>
      <c r="F43" s="39"/>
      <c r="G43" s="39"/>
      <c r="H43" s="39"/>
      <c r="I43" s="39"/>
      <c r="J43" s="38"/>
      <c r="K43" s="11" t="str">
        <f>IF(ISBLANK(F43),"",COUNTIF(F43:J43,"&gt;=0"))</f>
        <v/>
      </c>
      <c r="L43" s="20" t="str">
        <f>IF(ISBLANK(F43),"",IF(LEFT(F43)="-",1,0)+IF(LEFT(G43)="-",1,0)+IF(LEFT(H43)="-",1,0)+IF(LEFT(I43)="-",1,0)+IF(LEFT(J43)="-",1,0))</f>
        <v/>
      </c>
      <c r="M43" s="21" t="str">
        <f t="shared" si="1"/>
        <v/>
      </c>
      <c r="N43" s="63" t="str">
        <f t="shared" si="1"/>
        <v/>
      </c>
    </row>
    <row r="44" spans="2:14" ht="19.5" thickBot="1">
      <c r="B44" s="46"/>
      <c r="F44" s="22"/>
      <c r="G44" s="22"/>
      <c r="H44" s="22"/>
      <c r="I44" s="92" t="s">
        <v>24</v>
      </c>
      <c r="J44" s="92"/>
      <c r="K44" s="23">
        <f>COUNTIF(K39:K43,"=3")</f>
        <v>3</v>
      </c>
      <c r="L44" s="24">
        <f>COUNTIF(L39:L43,"=3")</f>
        <v>0</v>
      </c>
      <c r="M44" s="33">
        <f>SUM(M39:M43)</f>
        <v>3</v>
      </c>
      <c r="N44" s="64">
        <f>SUM(N39:N43)</f>
        <v>0</v>
      </c>
    </row>
    <row r="45" spans="2:14">
      <c r="B45" s="65" t="s">
        <v>25</v>
      </c>
      <c r="N45" s="47"/>
    </row>
    <row r="46" spans="2:14">
      <c r="B46" s="66" t="s">
        <v>26</v>
      </c>
      <c r="D46" s="26" t="s">
        <v>27</v>
      </c>
      <c r="F46" s="26" t="s">
        <v>28</v>
      </c>
      <c r="G46" s="26"/>
      <c r="H46" s="25"/>
      <c r="J46" s="85" t="s">
        <v>29</v>
      </c>
      <c r="K46" s="85"/>
      <c r="L46" s="85"/>
      <c r="M46" s="85"/>
      <c r="N46" s="86"/>
    </row>
    <row r="47" spans="2:14" ht="21.75" thickBot="1">
      <c r="B47" s="87"/>
      <c r="C47" s="88"/>
      <c r="D47" s="88"/>
      <c r="E47" s="22"/>
      <c r="F47" s="88"/>
      <c r="G47" s="88"/>
      <c r="H47" s="88"/>
      <c r="I47" s="88"/>
      <c r="J47" s="89" t="str">
        <f>IF(M44=3,C31,IF(N44=3,G31,""))</f>
        <v>PT Jyväskylä</v>
      </c>
      <c r="K47" s="89"/>
      <c r="L47" s="89"/>
      <c r="M47" s="89"/>
      <c r="N47" s="90"/>
    </row>
    <row r="48" spans="2:14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</row>
    <row r="50" spans="2:14">
      <c r="B50" s="44"/>
      <c r="C50" s="40"/>
      <c r="D50" s="40"/>
      <c r="E50" s="40"/>
      <c r="F50" s="45"/>
      <c r="G50" s="41" t="s">
        <v>0</v>
      </c>
      <c r="H50" s="42"/>
      <c r="I50" s="73" t="s">
        <v>49</v>
      </c>
      <c r="J50" s="73"/>
      <c r="K50" s="73"/>
      <c r="L50" s="73"/>
      <c r="M50" s="73"/>
      <c r="N50" s="74"/>
    </row>
    <row r="51" spans="2:14">
      <c r="B51" s="46"/>
      <c r="C51" s="1" t="s">
        <v>1</v>
      </c>
      <c r="D51" s="1"/>
      <c r="F51" s="2"/>
      <c r="G51" s="41" t="s">
        <v>2</v>
      </c>
      <c r="H51" s="43"/>
      <c r="I51" s="73" t="s">
        <v>31</v>
      </c>
      <c r="J51" s="73"/>
      <c r="K51" s="73"/>
      <c r="L51" s="73"/>
      <c r="M51" s="73"/>
      <c r="N51" s="74"/>
    </row>
    <row r="52" spans="2:14" ht="15.75">
      <c r="B52" s="46"/>
      <c r="C52" s="4" t="s">
        <v>3</v>
      </c>
      <c r="D52" s="4"/>
      <c r="F52" s="2"/>
      <c r="G52" s="41" t="s">
        <v>4</v>
      </c>
      <c r="H52" s="43"/>
      <c r="I52" s="73" t="s">
        <v>47</v>
      </c>
      <c r="J52" s="73"/>
      <c r="K52" s="73"/>
      <c r="L52" s="73"/>
      <c r="M52" s="73"/>
      <c r="N52" s="74"/>
    </row>
    <row r="53" spans="2:14" ht="15.75">
      <c r="B53" s="46"/>
      <c r="C53" t="s">
        <v>5</v>
      </c>
      <c r="D53" s="4"/>
      <c r="F53" s="2"/>
      <c r="G53" s="41" t="s">
        <v>6</v>
      </c>
      <c r="H53" s="43"/>
      <c r="I53" s="93">
        <v>45248</v>
      </c>
      <c r="J53" s="93"/>
      <c r="K53" s="93"/>
      <c r="L53" s="93"/>
      <c r="M53" s="93"/>
      <c r="N53" s="94"/>
    </row>
    <row r="54" spans="2:14" ht="15.75" thickBot="1">
      <c r="B54" s="46"/>
      <c r="N54" s="47"/>
    </row>
    <row r="55" spans="2:14">
      <c r="B55" s="48" t="s">
        <v>7</v>
      </c>
      <c r="C55" s="75" t="s">
        <v>30</v>
      </c>
      <c r="D55" s="75"/>
      <c r="E55" s="6"/>
      <c r="F55" s="5" t="s">
        <v>8</v>
      </c>
      <c r="G55" s="75" t="s">
        <v>42</v>
      </c>
      <c r="H55" s="75"/>
      <c r="I55" s="75"/>
      <c r="J55" s="75"/>
      <c r="K55" s="75"/>
      <c r="L55" s="75"/>
      <c r="M55" s="75"/>
      <c r="N55" s="76"/>
    </row>
    <row r="56" spans="2:14">
      <c r="B56" s="50" t="s">
        <v>9</v>
      </c>
      <c r="C56" s="77" t="s">
        <v>89</v>
      </c>
      <c r="D56" s="77"/>
      <c r="E56" s="8"/>
      <c r="F56" s="7" t="s">
        <v>10</v>
      </c>
      <c r="G56" s="77" t="s">
        <v>56</v>
      </c>
      <c r="H56" s="77"/>
      <c r="I56" s="77"/>
      <c r="J56" s="77"/>
      <c r="K56" s="77"/>
      <c r="L56" s="77"/>
      <c r="M56" s="77"/>
      <c r="N56" s="78"/>
    </row>
    <row r="57" spans="2:14">
      <c r="B57" s="50" t="s">
        <v>11</v>
      </c>
      <c r="C57" s="77" t="s">
        <v>90</v>
      </c>
      <c r="D57" s="77"/>
      <c r="E57" s="8"/>
      <c r="F57" s="7" t="s">
        <v>12</v>
      </c>
      <c r="G57" s="77" t="s">
        <v>57</v>
      </c>
      <c r="H57" s="77"/>
      <c r="I57" s="77"/>
      <c r="J57" s="77"/>
      <c r="K57" s="77"/>
      <c r="L57" s="77"/>
      <c r="M57" s="77"/>
      <c r="N57" s="78"/>
    </row>
    <row r="58" spans="2:14">
      <c r="B58" s="79" t="s">
        <v>13</v>
      </c>
      <c r="C58" s="80"/>
      <c r="D58" s="80"/>
      <c r="E58" s="9"/>
      <c r="F58" s="80" t="s">
        <v>13</v>
      </c>
      <c r="G58" s="80"/>
      <c r="H58" s="80"/>
      <c r="I58" s="80"/>
      <c r="J58" s="80"/>
      <c r="K58" s="80"/>
      <c r="L58" s="80"/>
      <c r="M58" s="80"/>
      <c r="N58" s="81"/>
    </row>
    <row r="59" spans="2:14">
      <c r="B59" s="54" t="s">
        <v>14</v>
      </c>
      <c r="C59" s="77" t="s">
        <v>89</v>
      </c>
      <c r="D59" s="77"/>
      <c r="E59" s="8"/>
      <c r="F59" s="10" t="s">
        <v>14</v>
      </c>
      <c r="G59" s="77" t="s">
        <v>56</v>
      </c>
      <c r="H59" s="77"/>
      <c r="I59" s="77"/>
      <c r="J59" s="77"/>
      <c r="K59" s="77"/>
      <c r="L59" s="77"/>
      <c r="M59" s="77"/>
      <c r="N59" s="78"/>
    </row>
    <row r="60" spans="2:14" ht="15.75" thickBot="1">
      <c r="B60" s="55" t="s">
        <v>14</v>
      </c>
      <c r="C60" s="82" t="s">
        <v>90</v>
      </c>
      <c r="D60" s="82"/>
      <c r="E60" s="12"/>
      <c r="F60" s="11" t="s">
        <v>14</v>
      </c>
      <c r="G60" s="82" t="s">
        <v>57</v>
      </c>
      <c r="H60" s="82"/>
      <c r="I60" s="82"/>
      <c r="J60" s="82"/>
      <c r="K60" s="82"/>
      <c r="L60" s="82"/>
      <c r="M60" s="82"/>
      <c r="N60" s="83"/>
    </row>
    <row r="61" spans="2:14">
      <c r="B61" s="46"/>
      <c r="N61" s="47"/>
    </row>
    <row r="62" spans="2:14" ht="15.75" thickBot="1">
      <c r="B62" s="57" t="s">
        <v>15</v>
      </c>
      <c r="F62" s="13">
        <v>1</v>
      </c>
      <c r="G62" s="13">
        <v>2</v>
      </c>
      <c r="H62" s="13">
        <v>3</v>
      </c>
      <c r="I62" s="13">
        <v>4</v>
      </c>
      <c r="J62" s="13">
        <v>5</v>
      </c>
      <c r="K62" s="84" t="s">
        <v>16</v>
      </c>
      <c r="L62" s="84"/>
      <c r="M62" s="13" t="s">
        <v>17</v>
      </c>
      <c r="N62" s="58" t="s">
        <v>18</v>
      </c>
    </row>
    <row r="63" spans="2:14">
      <c r="B63" s="59" t="s">
        <v>19</v>
      </c>
      <c r="C63" s="91" t="str">
        <f>IF(C56&gt;"",C56&amp;" - "&amp;G56,"")</f>
        <v>Reiman Seppo - Juntunen Veikko</v>
      </c>
      <c r="D63" s="91"/>
      <c r="E63" s="35"/>
      <c r="F63" s="39">
        <v>3</v>
      </c>
      <c r="G63" s="39">
        <v>5</v>
      </c>
      <c r="H63" s="39">
        <v>4</v>
      </c>
      <c r="I63" s="39"/>
      <c r="J63" s="37"/>
      <c r="K63" s="15">
        <f>IF(ISBLANK(F63),"",COUNTIF(F63:J63,"&gt;=0"))</f>
        <v>3</v>
      </c>
      <c r="L63" s="16">
        <f>IF(ISBLANK(F63),"",IF(LEFT(F63)="-",1,0)+IF(LEFT(G63)="-",1,0)+IF(LEFT(H63)="-",1,0)+IF(LEFT(I63)="-",1,0)+IF(LEFT(J63)="-",1,0))</f>
        <v>0</v>
      </c>
      <c r="M63" s="17">
        <f t="shared" ref="M63:N67" si="2">IF(K63=3,1,"")</f>
        <v>1</v>
      </c>
      <c r="N63" s="60" t="str">
        <f t="shared" si="2"/>
        <v/>
      </c>
    </row>
    <row r="64" spans="2:14">
      <c r="B64" s="59" t="s">
        <v>20</v>
      </c>
      <c r="C64" s="91" t="str">
        <f>IF(C57&gt;"",C57&amp;" - "&amp;G57,"")</f>
        <v>Saukko Lauri - Koskinen Veikko</v>
      </c>
      <c r="D64" s="91"/>
      <c r="E64" s="35"/>
      <c r="F64" s="39">
        <v>-12</v>
      </c>
      <c r="G64" s="39">
        <v>9</v>
      </c>
      <c r="H64" s="39">
        <v>14</v>
      </c>
      <c r="I64" s="39">
        <v>8</v>
      </c>
      <c r="J64" s="38"/>
      <c r="K64" s="10">
        <f>IF(ISBLANK(F64),"",COUNTIF(F64:J64,"&gt;=0"))</f>
        <v>3</v>
      </c>
      <c r="L64" s="18">
        <f>IF(ISBLANK(F64),"",IF(LEFT(F64)="-",1,0)+IF(LEFT(G64)="-",1,0)+IF(LEFT(H64)="-",1,0)+IF(LEFT(I64)="-",1,0)+IF(LEFT(J64)="-",1,0))</f>
        <v>1</v>
      </c>
      <c r="M64" s="19">
        <f t="shared" si="2"/>
        <v>1</v>
      </c>
      <c r="N64" s="61" t="str">
        <f t="shared" si="2"/>
        <v/>
      </c>
    </row>
    <row r="65" spans="2:14">
      <c r="B65" s="62" t="s">
        <v>21</v>
      </c>
      <c r="C65" s="14" t="str">
        <f>IF(C59&gt;"",C59&amp;" / "&amp;C60,"")</f>
        <v>Reiman Seppo / Saukko Lauri</v>
      </c>
      <c r="D65" s="14" t="str">
        <f>IF(G59&gt;"",G59&amp;" / "&amp;G60,"")</f>
        <v>Juntunen Veikko / Koskinen Veikko</v>
      </c>
      <c r="E65" s="36"/>
      <c r="F65" s="39">
        <v>7</v>
      </c>
      <c r="G65" s="39">
        <v>8</v>
      </c>
      <c r="H65" s="39">
        <v>3</v>
      </c>
      <c r="I65" s="39"/>
      <c r="J65" s="38"/>
      <c r="K65" s="10">
        <f>IF(ISBLANK(F65),"",COUNTIF(F65:J65,"&gt;=0"))</f>
        <v>3</v>
      </c>
      <c r="L65" s="18">
        <f>IF(ISBLANK(F65),"",IF(LEFT(F65)="-",1,0)+IF(LEFT(G65)="-",1,0)+IF(LEFT(H65)="-",1,0)+IF(LEFT(I65)="-",1,0)+IF(LEFT(J65)="-",1,0))</f>
        <v>0</v>
      </c>
      <c r="M65" s="19">
        <f t="shared" si="2"/>
        <v>1</v>
      </c>
      <c r="N65" s="61" t="str">
        <f t="shared" si="2"/>
        <v/>
      </c>
    </row>
    <row r="66" spans="2:14">
      <c r="B66" s="59" t="s">
        <v>22</v>
      </c>
      <c r="C66" s="91" t="str">
        <f>IF(C56&gt;"",C56&amp;" - "&amp;G57,"")</f>
        <v>Reiman Seppo - Koskinen Veikko</v>
      </c>
      <c r="D66" s="91"/>
      <c r="E66" s="35"/>
      <c r="F66" s="39"/>
      <c r="G66" s="39"/>
      <c r="H66" s="39"/>
      <c r="I66" s="39"/>
      <c r="J66" s="38"/>
      <c r="K66" s="10" t="str">
        <f>IF(ISBLANK(F66),"",COUNTIF(F66:J66,"&gt;=0"))</f>
        <v/>
      </c>
      <c r="L66" s="18" t="str">
        <f>IF(ISBLANK(F66),"",IF(LEFT(F66)="-",1,0)+IF(LEFT(G66)="-",1,0)+IF(LEFT(H66)="-",1,0)+IF(LEFT(I66)="-",1,0)+IF(LEFT(J66)="-",1,0))</f>
        <v/>
      </c>
      <c r="M66" s="19" t="str">
        <f t="shared" si="2"/>
        <v/>
      </c>
      <c r="N66" s="61" t="str">
        <f t="shared" si="2"/>
        <v/>
      </c>
    </row>
    <row r="67" spans="2:14" ht="15.75" thickBot="1">
      <c r="B67" s="59" t="s">
        <v>23</v>
      </c>
      <c r="C67" s="91" t="str">
        <f>IF(C57&gt;"",C57&amp;" - "&amp;G56,"")</f>
        <v>Saukko Lauri - Juntunen Veikko</v>
      </c>
      <c r="D67" s="91"/>
      <c r="E67" s="35"/>
      <c r="F67" s="39"/>
      <c r="G67" s="39"/>
      <c r="H67" s="39"/>
      <c r="I67" s="39"/>
      <c r="J67" s="38"/>
      <c r="K67" s="11" t="str">
        <f>IF(ISBLANK(F67),"",COUNTIF(F67:J67,"&gt;=0"))</f>
        <v/>
      </c>
      <c r="L67" s="20" t="str">
        <f>IF(ISBLANK(F67),"",IF(LEFT(F67)="-",1,0)+IF(LEFT(G67)="-",1,0)+IF(LEFT(H67)="-",1,0)+IF(LEFT(I67)="-",1,0)+IF(LEFT(J67)="-",1,0))</f>
        <v/>
      </c>
      <c r="M67" s="21" t="str">
        <f t="shared" si="2"/>
        <v/>
      </c>
      <c r="N67" s="63" t="str">
        <f t="shared" si="2"/>
        <v/>
      </c>
    </row>
    <row r="68" spans="2:14" ht="19.5" thickBot="1">
      <c r="B68" s="46"/>
      <c r="F68" s="22"/>
      <c r="G68" s="22"/>
      <c r="H68" s="22"/>
      <c r="I68" s="92" t="s">
        <v>24</v>
      </c>
      <c r="J68" s="92"/>
      <c r="K68" s="23">
        <f>COUNTIF(K63:K67,"=3")</f>
        <v>3</v>
      </c>
      <c r="L68" s="24">
        <f>COUNTIF(L63:L67,"=3")</f>
        <v>0</v>
      </c>
      <c r="M68" s="33">
        <f>SUM(M63:M67)</f>
        <v>3</v>
      </c>
      <c r="N68" s="64">
        <f>SUM(N63:N67)</f>
        <v>0</v>
      </c>
    </row>
    <row r="69" spans="2:14">
      <c r="B69" s="65" t="s">
        <v>25</v>
      </c>
      <c r="N69" s="47"/>
    </row>
    <row r="70" spans="2:14">
      <c r="B70" s="66" t="s">
        <v>26</v>
      </c>
      <c r="D70" s="26" t="s">
        <v>27</v>
      </c>
      <c r="F70" s="26" t="s">
        <v>28</v>
      </c>
      <c r="G70" s="26"/>
      <c r="H70" s="25"/>
      <c r="J70" s="85" t="s">
        <v>29</v>
      </c>
      <c r="K70" s="85"/>
      <c r="L70" s="85"/>
      <c r="M70" s="85"/>
      <c r="N70" s="86"/>
    </row>
    <row r="71" spans="2:14" ht="21.75" thickBot="1">
      <c r="B71" s="87"/>
      <c r="C71" s="88"/>
      <c r="D71" s="88"/>
      <c r="E71" s="22"/>
      <c r="F71" s="88"/>
      <c r="G71" s="88"/>
      <c r="H71" s="88"/>
      <c r="I71" s="88"/>
      <c r="J71" s="89" t="str">
        <f>IF(M68=3,C55,IF(N68=3,G55,""))</f>
        <v>PT-2000</v>
      </c>
      <c r="K71" s="89"/>
      <c r="L71" s="89"/>
      <c r="M71" s="89"/>
      <c r="N71" s="90"/>
    </row>
    <row r="72" spans="2:14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2"/>
    </row>
    <row r="74" spans="2:14">
      <c r="B74" s="44"/>
      <c r="C74" s="40"/>
      <c r="D74" s="40"/>
      <c r="E74" s="40"/>
      <c r="F74" s="45"/>
      <c r="G74" s="41" t="s">
        <v>0</v>
      </c>
      <c r="H74" s="42"/>
      <c r="I74" s="73" t="s">
        <v>49</v>
      </c>
      <c r="J74" s="73"/>
      <c r="K74" s="73"/>
      <c r="L74" s="73"/>
      <c r="M74" s="73"/>
      <c r="N74" s="74"/>
    </row>
    <row r="75" spans="2:14">
      <c r="B75" s="46"/>
      <c r="C75" s="1" t="s">
        <v>1</v>
      </c>
      <c r="D75" s="1"/>
      <c r="F75" s="2"/>
      <c r="G75" s="41" t="s">
        <v>2</v>
      </c>
      <c r="H75" s="43"/>
      <c r="I75" s="73" t="s">
        <v>31</v>
      </c>
      <c r="J75" s="73"/>
      <c r="K75" s="73"/>
      <c r="L75" s="73"/>
      <c r="M75" s="73"/>
      <c r="N75" s="74"/>
    </row>
    <row r="76" spans="2:14" ht="15.75">
      <c r="B76" s="46"/>
      <c r="C76" s="4" t="s">
        <v>3</v>
      </c>
      <c r="D76" s="4"/>
      <c r="F76" s="2"/>
      <c r="G76" s="41" t="s">
        <v>4</v>
      </c>
      <c r="H76" s="43"/>
      <c r="I76" s="73" t="s">
        <v>47</v>
      </c>
      <c r="J76" s="73"/>
      <c r="K76" s="73"/>
      <c r="L76" s="73"/>
      <c r="M76" s="73"/>
      <c r="N76" s="74"/>
    </row>
    <row r="77" spans="2:14" ht="15.75">
      <c r="B77" s="46"/>
      <c r="C77" t="s">
        <v>5</v>
      </c>
      <c r="D77" s="4"/>
      <c r="F77" s="2"/>
      <c r="G77" s="41" t="s">
        <v>6</v>
      </c>
      <c r="H77" s="43"/>
      <c r="I77" s="93">
        <v>45248</v>
      </c>
      <c r="J77" s="93"/>
      <c r="K77" s="93"/>
      <c r="L77" s="93"/>
      <c r="M77" s="93"/>
      <c r="N77" s="94"/>
    </row>
    <row r="78" spans="2:14" ht="15.75" thickBot="1">
      <c r="B78" s="46"/>
      <c r="N78" s="47"/>
    </row>
    <row r="79" spans="2:14">
      <c r="B79" s="48" t="s">
        <v>7</v>
      </c>
      <c r="C79" s="75" t="s">
        <v>54</v>
      </c>
      <c r="D79" s="75"/>
      <c r="E79" s="6"/>
      <c r="F79" s="5" t="s">
        <v>8</v>
      </c>
      <c r="G79" s="75" t="s">
        <v>30</v>
      </c>
      <c r="H79" s="75"/>
      <c r="I79" s="75"/>
      <c r="J79" s="75"/>
      <c r="K79" s="75"/>
      <c r="L79" s="75"/>
      <c r="M79" s="75"/>
      <c r="N79" s="76"/>
    </row>
    <row r="80" spans="2:14">
      <c r="B80" s="50" t="s">
        <v>9</v>
      </c>
      <c r="C80" s="77" t="s">
        <v>84</v>
      </c>
      <c r="D80" s="77"/>
      <c r="E80" s="8"/>
      <c r="F80" s="7" t="s">
        <v>10</v>
      </c>
      <c r="G80" s="77" t="s">
        <v>90</v>
      </c>
      <c r="H80" s="77"/>
      <c r="I80" s="77"/>
      <c r="J80" s="77"/>
      <c r="K80" s="77"/>
      <c r="L80" s="77"/>
      <c r="M80" s="77"/>
      <c r="N80" s="78"/>
    </row>
    <row r="81" spans="2:14">
      <c r="B81" s="50" t="s">
        <v>11</v>
      </c>
      <c r="C81" s="77" t="s">
        <v>85</v>
      </c>
      <c r="D81" s="77"/>
      <c r="E81" s="8"/>
      <c r="F81" s="7" t="s">
        <v>12</v>
      </c>
      <c r="G81" s="77" t="s">
        <v>89</v>
      </c>
      <c r="H81" s="77"/>
      <c r="I81" s="77"/>
      <c r="J81" s="77"/>
      <c r="K81" s="77"/>
      <c r="L81" s="77"/>
      <c r="M81" s="77"/>
      <c r="N81" s="78"/>
    </row>
    <row r="82" spans="2:14">
      <c r="B82" s="79" t="s">
        <v>13</v>
      </c>
      <c r="C82" s="80"/>
      <c r="D82" s="80"/>
      <c r="E82" s="9"/>
      <c r="F82" s="80" t="s">
        <v>13</v>
      </c>
      <c r="G82" s="80"/>
      <c r="H82" s="80"/>
      <c r="I82" s="80"/>
      <c r="J82" s="80"/>
      <c r="K82" s="80"/>
      <c r="L82" s="80"/>
      <c r="M82" s="80"/>
      <c r="N82" s="81"/>
    </row>
    <row r="83" spans="2:14">
      <c r="B83" s="54" t="s">
        <v>14</v>
      </c>
      <c r="C83" s="77" t="s">
        <v>84</v>
      </c>
      <c r="D83" s="77"/>
      <c r="E83" s="8"/>
      <c r="F83" s="10" t="s">
        <v>14</v>
      </c>
      <c r="G83" s="77" t="s">
        <v>90</v>
      </c>
      <c r="H83" s="77"/>
      <c r="I83" s="77"/>
      <c r="J83" s="77"/>
      <c r="K83" s="77"/>
      <c r="L83" s="77"/>
      <c r="M83" s="77"/>
      <c r="N83" s="78"/>
    </row>
    <row r="84" spans="2:14" ht="15.75" thickBot="1">
      <c r="B84" s="55" t="s">
        <v>14</v>
      </c>
      <c r="C84" s="82" t="s">
        <v>85</v>
      </c>
      <c r="D84" s="82"/>
      <c r="E84" s="12"/>
      <c r="F84" s="11" t="s">
        <v>14</v>
      </c>
      <c r="G84" s="82" t="s">
        <v>89</v>
      </c>
      <c r="H84" s="82"/>
      <c r="I84" s="82"/>
      <c r="J84" s="82"/>
      <c r="K84" s="82"/>
      <c r="L84" s="82"/>
      <c r="M84" s="82"/>
      <c r="N84" s="83"/>
    </row>
    <row r="85" spans="2:14">
      <c r="B85" s="46"/>
      <c r="N85" s="47"/>
    </row>
    <row r="86" spans="2:14" ht="15.75" thickBot="1">
      <c r="B86" s="57" t="s">
        <v>15</v>
      </c>
      <c r="F86" s="13">
        <v>1</v>
      </c>
      <c r="G86" s="13">
        <v>2</v>
      </c>
      <c r="H86" s="13">
        <v>3</v>
      </c>
      <c r="I86" s="13">
        <v>4</v>
      </c>
      <c r="J86" s="13">
        <v>5</v>
      </c>
      <c r="K86" s="84" t="s">
        <v>16</v>
      </c>
      <c r="L86" s="84"/>
      <c r="M86" s="13" t="s">
        <v>17</v>
      </c>
      <c r="N86" s="58" t="s">
        <v>18</v>
      </c>
    </row>
    <row r="87" spans="2:14">
      <c r="B87" s="59" t="s">
        <v>19</v>
      </c>
      <c r="C87" s="91" t="str">
        <f>IF(C80&gt;"",C80&amp;" - "&amp;G80,"")</f>
        <v>Kara Tauno - Saukko Lauri</v>
      </c>
      <c r="D87" s="91"/>
      <c r="E87" s="35"/>
      <c r="F87" s="39">
        <v>8</v>
      </c>
      <c r="G87" s="39">
        <v>5</v>
      </c>
      <c r="H87" s="39">
        <v>4</v>
      </c>
      <c r="I87" s="39"/>
      <c r="J87" s="37"/>
      <c r="K87" s="15">
        <f>IF(ISBLANK(F87),"",COUNTIF(F87:J87,"&gt;=0"))</f>
        <v>3</v>
      </c>
      <c r="L87" s="16">
        <f>IF(ISBLANK(F87),"",IF(LEFT(F87)="-",1,0)+IF(LEFT(G87)="-",1,0)+IF(LEFT(H87)="-",1,0)+IF(LEFT(I87)="-",1,0)+IF(LEFT(J87)="-",1,0))</f>
        <v>0</v>
      </c>
      <c r="M87" s="17">
        <f t="shared" ref="M87:N91" si="3">IF(K87=3,1,"")</f>
        <v>1</v>
      </c>
      <c r="N87" s="60" t="str">
        <f t="shared" si="3"/>
        <v/>
      </c>
    </row>
    <row r="88" spans="2:14">
      <c r="B88" s="59" t="s">
        <v>20</v>
      </c>
      <c r="C88" s="91" t="str">
        <f>IF(C81&gt;"",C81&amp;" - "&amp;G81,"")</f>
        <v>Rantala Kai - Reiman Seppo</v>
      </c>
      <c r="D88" s="91"/>
      <c r="E88" s="35"/>
      <c r="F88" s="39">
        <v>4</v>
      </c>
      <c r="G88" s="39">
        <v>-2</v>
      </c>
      <c r="H88" s="39">
        <v>-9</v>
      </c>
      <c r="I88" s="39">
        <v>-4</v>
      </c>
      <c r="J88" s="38"/>
      <c r="K88" s="10">
        <f>IF(ISBLANK(F88),"",COUNTIF(F88:J88,"&gt;=0"))</f>
        <v>1</v>
      </c>
      <c r="L88" s="18">
        <f>IF(ISBLANK(F88),"",IF(LEFT(F88)="-",1,0)+IF(LEFT(G88)="-",1,0)+IF(LEFT(H88)="-",1,0)+IF(LEFT(I88)="-",1,0)+IF(LEFT(J88)="-",1,0))</f>
        <v>3</v>
      </c>
      <c r="M88" s="19" t="str">
        <f t="shared" si="3"/>
        <v/>
      </c>
      <c r="N88" s="61">
        <f t="shared" si="3"/>
        <v>1</v>
      </c>
    </row>
    <row r="89" spans="2:14">
      <c r="B89" s="62" t="s">
        <v>21</v>
      </c>
      <c r="C89" s="14" t="str">
        <f>IF(C83&gt;"",C83&amp;" / "&amp;C84,"")</f>
        <v>Kara Tauno / Rantala Kai</v>
      </c>
      <c r="D89" s="14" t="str">
        <f>IF(G83&gt;"",G83&amp;" / "&amp;G84,"")</f>
        <v>Saukko Lauri / Reiman Seppo</v>
      </c>
      <c r="E89" s="36"/>
      <c r="F89" s="39">
        <v>4</v>
      </c>
      <c r="G89" s="39">
        <v>4</v>
      </c>
      <c r="H89" s="39">
        <v>11</v>
      </c>
      <c r="I89" s="39"/>
      <c r="J89" s="38"/>
      <c r="K89" s="10">
        <f>IF(ISBLANK(F89),"",COUNTIF(F89:J89,"&gt;=0"))</f>
        <v>3</v>
      </c>
      <c r="L89" s="18">
        <f>IF(ISBLANK(F89),"",IF(LEFT(F89)="-",1,0)+IF(LEFT(G89)="-",1,0)+IF(LEFT(H89)="-",1,0)+IF(LEFT(I89)="-",1,0)+IF(LEFT(J89)="-",1,0))</f>
        <v>0</v>
      </c>
      <c r="M89" s="19">
        <f t="shared" si="3"/>
        <v>1</v>
      </c>
      <c r="N89" s="61" t="str">
        <f t="shared" si="3"/>
        <v/>
      </c>
    </row>
    <row r="90" spans="2:14">
      <c r="B90" s="59" t="s">
        <v>22</v>
      </c>
      <c r="C90" s="91" t="str">
        <f>IF(C80&gt;"",C80&amp;" - "&amp;G81,"")</f>
        <v>Kara Tauno - Reiman Seppo</v>
      </c>
      <c r="D90" s="91"/>
      <c r="E90" s="35"/>
      <c r="F90" s="39">
        <v>-7</v>
      </c>
      <c r="G90" s="39">
        <v>-7</v>
      </c>
      <c r="H90" s="39">
        <v>-10</v>
      </c>
      <c r="I90" s="39"/>
      <c r="J90" s="38"/>
      <c r="K90" s="10">
        <f>IF(ISBLANK(F90),"",COUNTIF(F90:J90,"&gt;=0"))</f>
        <v>0</v>
      </c>
      <c r="L90" s="18">
        <f>IF(ISBLANK(F90),"",IF(LEFT(F90)="-",1,0)+IF(LEFT(G90)="-",1,0)+IF(LEFT(H90)="-",1,0)+IF(LEFT(I90)="-",1,0)+IF(LEFT(J90)="-",1,0))</f>
        <v>3</v>
      </c>
      <c r="M90" s="19" t="str">
        <f t="shared" si="3"/>
        <v/>
      </c>
      <c r="N90" s="61">
        <f t="shared" si="3"/>
        <v>1</v>
      </c>
    </row>
    <row r="91" spans="2:14" ht="15.75" thickBot="1">
      <c r="B91" s="59" t="s">
        <v>23</v>
      </c>
      <c r="C91" s="91" t="str">
        <f>IF(C81&gt;"",C81&amp;" - "&amp;G80,"")</f>
        <v>Rantala Kai - Saukko Lauri</v>
      </c>
      <c r="D91" s="91"/>
      <c r="E91" s="35"/>
      <c r="F91" s="39">
        <v>-9</v>
      </c>
      <c r="G91" s="39">
        <v>4</v>
      </c>
      <c r="H91" s="39">
        <v>9</v>
      </c>
      <c r="I91" s="39">
        <v>4</v>
      </c>
      <c r="J91" s="38"/>
      <c r="K91" s="11">
        <f>IF(ISBLANK(F91),"",COUNTIF(F91:J91,"&gt;=0"))</f>
        <v>3</v>
      </c>
      <c r="L91" s="20">
        <f>IF(ISBLANK(F91),"",IF(LEFT(F91)="-",1,0)+IF(LEFT(G91)="-",1,0)+IF(LEFT(H91)="-",1,0)+IF(LEFT(I91)="-",1,0)+IF(LEFT(J91)="-",1,0))</f>
        <v>1</v>
      </c>
      <c r="M91" s="21">
        <f t="shared" si="3"/>
        <v>1</v>
      </c>
      <c r="N91" s="63" t="str">
        <f t="shared" si="3"/>
        <v/>
      </c>
    </row>
    <row r="92" spans="2:14" ht="19.5" thickBot="1">
      <c r="B92" s="46"/>
      <c r="F92" s="22"/>
      <c r="G92" s="22"/>
      <c r="H92" s="22"/>
      <c r="I92" s="92" t="s">
        <v>24</v>
      </c>
      <c r="J92" s="92"/>
      <c r="K92" s="23">
        <f>COUNTIF(K87:K91,"=3")</f>
        <v>3</v>
      </c>
      <c r="L92" s="24">
        <f>COUNTIF(L87:L91,"=3")</f>
        <v>2</v>
      </c>
      <c r="M92" s="33">
        <f>SUM(M87:M91)</f>
        <v>3</v>
      </c>
      <c r="N92" s="64">
        <f>SUM(N87:N91)</f>
        <v>2</v>
      </c>
    </row>
    <row r="93" spans="2:14">
      <c r="B93" s="65" t="s">
        <v>25</v>
      </c>
      <c r="N93" s="47"/>
    </row>
    <row r="94" spans="2:14">
      <c r="B94" s="66" t="s">
        <v>26</v>
      </c>
      <c r="D94" s="26" t="s">
        <v>27</v>
      </c>
      <c r="F94" s="26" t="s">
        <v>28</v>
      </c>
      <c r="G94" s="26"/>
      <c r="H94" s="25"/>
      <c r="J94" s="85" t="s">
        <v>29</v>
      </c>
      <c r="K94" s="85"/>
      <c r="L94" s="85"/>
      <c r="M94" s="85"/>
      <c r="N94" s="86"/>
    </row>
    <row r="95" spans="2:14" ht="21.75" thickBot="1">
      <c r="B95" s="87"/>
      <c r="C95" s="88"/>
      <c r="D95" s="88"/>
      <c r="E95" s="22"/>
      <c r="F95" s="88"/>
      <c r="G95" s="88"/>
      <c r="H95" s="88"/>
      <c r="I95" s="88"/>
      <c r="J95" s="89" t="str">
        <f>IF(M92=3,C79,IF(N92=3,G79,""))</f>
        <v>PT-Jyväskylä</v>
      </c>
      <c r="K95" s="89"/>
      <c r="L95" s="89"/>
      <c r="M95" s="89"/>
      <c r="N95" s="90"/>
    </row>
    <row r="96" spans="2:14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2"/>
    </row>
  </sheetData>
  <mergeCells count="104"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topLeftCell="A38" workbookViewId="0">
      <selection activeCell="A50" sqref="A50:XFD172"/>
    </sheetView>
  </sheetViews>
  <sheetFormatPr defaultRowHeight="15"/>
  <sheetData>
    <row r="2" spans="2:14">
      <c r="B2" s="44"/>
      <c r="C2" s="40"/>
      <c r="D2" s="40"/>
      <c r="E2" s="40"/>
      <c r="F2" s="45"/>
      <c r="G2" s="41" t="s">
        <v>0</v>
      </c>
      <c r="H2" s="42"/>
      <c r="I2" s="73" t="s">
        <v>49</v>
      </c>
      <c r="J2" s="73"/>
      <c r="K2" s="73"/>
      <c r="L2" s="73"/>
      <c r="M2" s="73"/>
      <c r="N2" s="74"/>
    </row>
    <row r="3" spans="2:14">
      <c r="B3" s="46"/>
      <c r="C3" s="1" t="s">
        <v>1</v>
      </c>
      <c r="D3" s="1"/>
      <c r="F3" s="2"/>
      <c r="G3" s="41" t="s">
        <v>2</v>
      </c>
      <c r="H3" s="43"/>
      <c r="I3" s="73" t="s">
        <v>31</v>
      </c>
      <c r="J3" s="73"/>
      <c r="K3" s="73"/>
      <c r="L3" s="73"/>
      <c r="M3" s="73"/>
      <c r="N3" s="74"/>
    </row>
    <row r="4" spans="2:14" ht="15.75">
      <c r="B4" s="46"/>
      <c r="C4" s="4" t="s">
        <v>3</v>
      </c>
      <c r="D4" s="4"/>
      <c r="F4" s="2"/>
      <c r="G4" s="41" t="s">
        <v>4</v>
      </c>
      <c r="H4" s="43"/>
      <c r="I4" s="73" t="s">
        <v>48</v>
      </c>
      <c r="J4" s="73"/>
      <c r="K4" s="73"/>
      <c r="L4" s="73"/>
      <c r="M4" s="73"/>
      <c r="N4" s="74"/>
    </row>
    <row r="5" spans="2:14" ht="15.75">
      <c r="B5" s="46"/>
      <c r="C5" t="s">
        <v>5</v>
      </c>
      <c r="D5" s="4"/>
      <c r="F5" s="2"/>
      <c r="G5" s="41" t="s">
        <v>6</v>
      </c>
      <c r="H5" s="43"/>
      <c r="I5" s="93">
        <v>45248</v>
      </c>
      <c r="J5" s="93"/>
      <c r="K5" s="93"/>
      <c r="L5" s="93"/>
      <c r="M5" s="93"/>
      <c r="N5" s="94"/>
    </row>
    <row r="6" spans="2:14" ht="15.75" thickBot="1">
      <c r="B6" s="46"/>
      <c r="N6" s="47"/>
    </row>
    <row r="7" spans="2:14">
      <c r="B7" s="48" t="s">
        <v>7</v>
      </c>
      <c r="C7" s="75" t="s">
        <v>43</v>
      </c>
      <c r="D7" s="75"/>
      <c r="E7" s="6"/>
      <c r="F7" s="5" t="s">
        <v>8</v>
      </c>
      <c r="G7" s="75" t="s">
        <v>31</v>
      </c>
      <c r="H7" s="75"/>
      <c r="I7" s="75"/>
      <c r="J7" s="75"/>
      <c r="K7" s="75"/>
      <c r="L7" s="75"/>
      <c r="M7" s="75"/>
      <c r="N7" s="76"/>
    </row>
    <row r="8" spans="2:14">
      <c r="B8" s="50" t="s">
        <v>9</v>
      </c>
      <c r="C8" s="77" t="s">
        <v>98</v>
      </c>
      <c r="D8" s="77"/>
      <c r="E8" s="8"/>
      <c r="F8" s="7" t="s">
        <v>10</v>
      </c>
      <c r="G8" s="77" t="s">
        <v>101</v>
      </c>
      <c r="H8" s="77"/>
      <c r="I8" s="77"/>
      <c r="J8" s="77"/>
      <c r="K8" s="77"/>
      <c r="L8" s="77"/>
      <c r="M8" s="77"/>
      <c r="N8" s="78"/>
    </row>
    <row r="9" spans="2:14">
      <c r="B9" s="50" t="s">
        <v>11</v>
      </c>
      <c r="C9" s="77" t="s">
        <v>99</v>
      </c>
      <c r="D9" s="77"/>
      <c r="E9" s="8"/>
      <c r="F9" s="7" t="s">
        <v>12</v>
      </c>
      <c r="G9" s="77" t="s">
        <v>100</v>
      </c>
      <c r="H9" s="77"/>
      <c r="I9" s="77"/>
      <c r="J9" s="77"/>
      <c r="K9" s="77"/>
      <c r="L9" s="77"/>
      <c r="M9" s="77"/>
      <c r="N9" s="78"/>
    </row>
    <row r="10" spans="2:14">
      <c r="B10" s="79" t="s">
        <v>13</v>
      </c>
      <c r="C10" s="80"/>
      <c r="D10" s="80"/>
      <c r="E10" s="9"/>
      <c r="F10" s="80" t="s">
        <v>13</v>
      </c>
      <c r="G10" s="80"/>
      <c r="H10" s="80"/>
      <c r="I10" s="80"/>
      <c r="J10" s="80"/>
      <c r="K10" s="80"/>
      <c r="L10" s="80"/>
      <c r="M10" s="80"/>
      <c r="N10" s="81"/>
    </row>
    <row r="11" spans="2:14">
      <c r="B11" s="54" t="s">
        <v>14</v>
      </c>
      <c r="C11" s="77" t="s">
        <v>98</v>
      </c>
      <c r="D11" s="77"/>
      <c r="E11" s="8"/>
      <c r="F11" s="10" t="s">
        <v>14</v>
      </c>
      <c r="G11" s="77" t="s">
        <v>101</v>
      </c>
      <c r="H11" s="77"/>
      <c r="I11" s="77"/>
      <c r="J11" s="77"/>
      <c r="K11" s="77"/>
      <c r="L11" s="77"/>
      <c r="M11" s="77"/>
      <c r="N11" s="78"/>
    </row>
    <row r="12" spans="2:14" ht="15.75" thickBot="1">
      <c r="B12" s="55" t="s">
        <v>14</v>
      </c>
      <c r="C12" s="82" t="s">
        <v>99</v>
      </c>
      <c r="D12" s="82"/>
      <c r="E12" s="12"/>
      <c r="F12" s="11" t="s">
        <v>14</v>
      </c>
      <c r="G12" s="82" t="s">
        <v>100</v>
      </c>
      <c r="H12" s="82"/>
      <c r="I12" s="82"/>
      <c r="J12" s="82"/>
      <c r="K12" s="82"/>
      <c r="L12" s="82"/>
      <c r="M12" s="82"/>
      <c r="N12" s="83"/>
    </row>
    <row r="13" spans="2:14">
      <c r="B13" s="46"/>
      <c r="N13" s="47"/>
    </row>
    <row r="14" spans="2:14" ht="15.75" thickBot="1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84" t="s">
        <v>16</v>
      </c>
      <c r="L14" s="84"/>
      <c r="M14" s="13" t="s">
        <v>17</v>
      </c>
      <c r="N14" s="58" t="s">
        <v>18</v>
      </c>
    </row>
    <row r="15" spans="2:14">
      <c r="B15" s="59" t="s">
        <v>19</v>
      </c>
      <c r="C15" s="91" t="str">
        <f>IF(C8&gt;"",C8&amp;" - "&amp;G8,"")</f>
        <v>Blomfelt Kaj - Silen Johan</v>
      </c>
      <c r="D15" s="91"/>
      <c r="E15" s="35"/>
      <c r="F15" s="39">
        <v>1</v>
      </c>
      <c r="G15" s="39">
        <v>6</v>
      </c>
      <c r="H15" s="39">
        <v>1</v>
      </c>
      <c r="I15" s="39"/>
      <c r="J15" s="37"/>
      <c r="K15" s="15">
        <f>IF(ISBLANK(F15),"",COUNTIF(F15:J15,"&gt;=0"))</f>
        <v>3</v>
      </c>
      <c r="L15" s="16">
        <f>IF(ISBLANK(F15),"",IF(LEFT(F15)="-",1,0)+IF(LEFT(G15)="-",1,0)+IF(LEFT(H15)="-",1,0)+IF(LEFT(I15)="-",1,0)+IF(LEFT(J15)="-",1,0))</f>
        <v>0</v>
      </c>
      <c r="M15" s="17">
        <f t="shared" ref="M15:N19" si="0">IF(K15=3,1,"")</f>
        <v>1</v>
      </c>
      <c r="N15" s="60" t="str">
        <f t="shared" si="0"/>
        <v/>
      </c>
    </row>
    <row r="16" spans="2:14">
      <c r="B16" s="59" t="s">
        <v>20</v>
      </c>
      <c r="C16" s="91" t="str">
        <f>IF(C9&gt;"",C9&amp;" - "&amp;G9,"")</f>
        <v>Kirveskari Antti - Zewi Gabriel</v>
      </c>
      <c r="D16" s="91"/>
      <c r="E16" s="35"/>
      <c r="F16" s="39">
        <v>-7</v>
      </c>
      <c r="G16" s="39">
        <v>2</v>
      </c>
      <c r="H16" s="39">
        <v>9</v>
      </c>
      <c r="I16" s="39">
        <v>8</v>
      </c>
      <c r="J16" s="38"/>
      <c r="K16" s="10">
        <f>IF(ISBLANK(F16),"",COUNTIF(F16:J16,"&gt;=0"))</f>
        <v>3</v>
      </c>
      <c r="L16" s="18">
        <f>IF(ISBLANK(F16),"",IF(LEFT(F16)="-",1,0)+IF(LEFT(G16)="-",1,0)+IF(LEFT(H16)="-",1,0)+IF(LEFT(I16)="-",1,0)+IF(LEFT(J16)="-",1,0))</f>
        <v>1</v>
      </c>
      <c r="M16" s="19">
        <f t="shared" si="0"/>
        <v>1</v>
      </c>
      <c r="N16" s="61" t="str">
        <f t="shared" si="0"/>
        <v/>
      </c>
    </row>
    <row r="17" spans="2:14">
      <c r="B17" s="62" t="s">
        <v>21</v>
      </c>
      <c r="C17" s="14" t="str">
        <f>IF(C11&gt;"",C11&amp;" / "&amp;C12,"")</f>
        <v>Blomfelt Kaj / Kirveskari Antti</v>
      </c>
      <c r="D17" s="14" t="str">
        <f>IF(G11&gt;"",G11&amp;" / "&amp;G12,"")</f>
        <v>Silen Johan / Zewi Gabriel</v>
      </c>
      <c r="E17" s="36"/>
      <c r="F17" s="39">
        <v>4</v>
      </c>
      <c r="G17" s="39">
        <v>7</v>
      </c>
      <c r="H17" s="39">
        <v>4</v>
      </c>
      <c r="I17" s="39"/>
      <c r="J17" s="38"/>
      <c r="K17" s="10">
        <f>IF(ISBLANK(F17),"",COUNTIF(F17:J17,"&gt;=0"))</f>
        <v>3</v>
      </c>
      <c r="L17" s="18">
        <f>IF(ISBLANK(F17),"",IF(LEFT(F17)="-",1,0)+IF(LEFT(G17)="-",1,0)+IF(LEFT(H17)="-",1,0)+IF(LEFT(I17)="-",1,0)+IF(LEFT(J17)="-",1,0))</f>
        <v>0</v>
      </c>
      <c r="M17" s="19">
        <f t="shared" si="0"/>
        <v>1</v>
      </c>
      <c r="N17" s="61" t="str">
        <f t="shared" si="0"/>
        <v/>
      </c>
    </row>
    <row r="18" spans="2:14">
      <c r="B18" s="59" t="s">
        <v>22</v>
      </c>
      <c r="C18" s="91" t="str">
        <f>IF(C8&gt;"",C8&amp;" - "&amp;G9,"")</f>
        <v>Blomfelt Kaj - Zewi Gabriel</v>
      </c>
      <c r="D18" s="91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 ht="15.75" thickBot="1">
      <c r="B19" s="59" t="s">
        <v>23</v>
      </c>
      <c r="C19" s="91" t="str">
        <f>IF(C9&gt;"",C9&amp;" - "&amp;G8,"")</f>
        <v>Kirveskari Antti - Silen Johan</v>
      </c>
      <c r="D19" s="91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9.5" thickBot="1">
      <c r="B20" s="46"/>
      <c r="F20" s="22"/>
      <c r="G20" s="22"/>
      <c r="H20" s="22"/>
      <c r="I20" s="92" t="s">
        <v>24</v>
      </c>
      <c r="J20" s="92"/>
      <c r="K20" s="23">
        <f>COUNTIF(K15:K19,"=3")</f>
        <v>3</v>
      </c>
      <c r="L20" s="24">
        <f>COUNTIF(L15:L19,"=3")</f>
        <v>0</v>
      </c>
      <c r="M20" s="33">
        <f>SUM(M15:M19)</f>
        <v>3</v>
      </c>
      <c r="N20" s="64">
        <f>SUM(N15:N19)</f>
        <v>0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85" t="s">
        <v>29</v>
      </c>
      <c r="K22" s="85"/>
      <c r="L22" s="85"/>
      <c r="M22" s="85"/>
      <c r="N22" s="86"/>
    </row>
    <row r="23" spans="2:14" ht="21.75" thickBot="1">
      <c r="B23" s="87"/>
      <c r="C23" s="88"/>
      <c r="D23" s="88"/>
      <c r="E23" s="22"/>
      <c r="F23" s="88"/>
      <c r="G23" s="88"/>
      <c r="H23" s="88"/>
      <c r="I23" s="88"/>
      <c r="J23" s="89" t="str">
        <f>IF(M20=3,C7,IF(N20=3,G7,""))</f>
        <v>TuTo</v>
      </c>
      <c r="K23" s="89"/>
      <c r="L23" s="89"/>
      <c r="M23" s="89"/>
      <c r="N23" s="90"/>
    </row>
    <row r="24" spans="2:1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6" spans="2:14">
      <c r="B26" s="44"/>
      <c r="C26" s="40"/>
      <c r="D26" s="40"/>
      <c r="E26" s="40"/>
      <c r="F26" s="45"/>
      <c r="G26" s="41" t="s">
        <v>0</v>
      </c>
      <c r="H26" s="42"/>
      <c r="I26" s="73" t="s">
        <v>49</v>
      </c>
      <c r="J26" s="73"/>
      <c r="K26" s="73"/>
      <c r="L26" s="73"/>
      <c r="M26" s="73"/>
      <c r="N26" s="74"/>
    </row>
    <row r="27" spans="2:14">
      <c r="B27" s="46"/>
      <c r="C27" s="1" t="s">
        <v>1</v>
      </c>
      <c r="D27" s="1"/>
      <c r="F27" s="2"/>
      <c r="G27" s="41" t="s">
        <v>2</v>
      </c>
      <c r="H27" s="43"/>
      <c r="I27" s="73" t="s">
        <v>31</v>
      </c>
      <c r="J27" s="73"/>
      <c r="K27" s="73"/>
      <c r="L27" s="73"/>
      <c r="M27" s="73"/>
      <c r="N27" s="74"/>
    </row>
    <row r="28" spans="2:14" ht="15.75">
      <c r="B28" s="46"/>
      <c r="C28" s="4" t="s">
        <v>3</v>
      </c>
      <c r="D28" s="4"/>
      <c r="F28" s="2"/>
      <c r="G28" s="41" t="s">
        <v>4</v>
      </c>
      <c r="H28" s="43"/>
      <c r="I28" s="73" t="s">
        <v>48</v>
      </c>
      <c r="J28" s="73"/>
      <c r="K28" s="73"/>
      <c r="L28" s="73"/>
      <c r="M28" s="73"/>
      <c r="N28" s="74"/>
    </row>
    <row r="29" spans="2:14" ht="15.75">
      <c r="B29" s="46"/>
      <c r="C29" t="s">
        <v>5</v>
      </c>
      <c r="D29" s="4"/>
      <c r="F29" s="2"/>
      <c r="G29" s="41" t="s">
        <v>6</v>
      </c>
      <c r="H29" s="43"/>
      <c r="I29" s="93">
        <v>45248</v>
      </c>
      <c r="J29" s="93"/>
      <c r="K29" s="93"/>
      <c r="L29" s="93"/>
      <c r="M29" s="93"/>
      <c r="N29" s="94"/>
    </row>
    <row r="30" spans="2:14" ht="15.75" thickBot="1">
      <c r="B30" s="46"/>
      <c r="N30" s="47"/>
    </row>
    <row r="31" spans="2:14">
      <c r="B31" s="48" t="s">
        <v>7</v>
      </c>
      <c r="C31" s="75" t="s">
        <v>43</v>
      </c>
      <c r="D31" s="75"/>
      <c r="E31" s="6"/>
      <c r="F31" s="5" t="s">
        <v>8</v>
      </c>
      <c r="G31" s="75" t="s">
        <v>42</v>
      </c>
      <c r="H31" s="75"/>
      <c r="I31" s="75"/>
      <c r="J31" s="75"/>
      <c r="K31" s="75"/>
      <c r="L31" s="75"/>
      <c r="M31" s="75"/>
      <c r="N31" s="76"/>
    </row>
    <row r="32" spans="2:14">
      <c r="B32" s="50" t="s">
        <v>9</v>
      </c>
      <c r="C32" s="77" t="s">
        <v>99</v>
      </c>
      <c r="D32" s="77"/>
      <c r="E32" s="8"/>
      <c r="F32" s="7" t="s">
        <v>10</v>
      </c>
      <c r="G32" s="77" t="s">
        <v>103</v>
      </c>
      <c r="H32" s="77"/>
      <c r="I32" s="77"/>
      <c r="J32" s="77"/>
      <c r="K32" s="77"/>
      <c r="L32" s="77"/>
      <c r="M32" s="77"/>
      <c r="N32" s="78"/>
    </row>
    <row r="33" spans="2:14">
      <c r="B33" s="50" t="s">
        <v>11</v>
      </c>
      <c r="C33" s="77" t="s">
        <v>98</v>
      </c>
      <c r="D33" s="77"/>
      <c r="E33" s="8"/>
      <c r="F33" s="7" t="s">
        <v>12</v>
      </c>
      <c r="G33" s="77" t="s">
        <v>104</v>
      </c>
      <c r="H33" s="77"/>
      <c r="I33" s="77"/>
      <c r="J33" s="77"/>
      <c r="K33" s="77"/>
      <c r="L33" s="77"/>
      <c r="M33" s="77"/>
      <c r="N33" s="78"/>
    </row>
    <row r="34" spans="2:14">
      <c r="B34" s="79" t="s">
        <v>13</v>
      </c>
      <c r="C34" s="80"/>
      <c r="D34" s="80"/>
      <c r="E34" s="9"/>
      <c r="F34" s="80" t="s">
        <v>13</v>
      </c>
      <c r="G34" s="80"/>
      <c r="H34" s="80"/>
      <c r="I34" s="80"/>
      <c r="J34" s="80"/>
      <c r="K34" s="80"/>
      <c r="L34" s="80"/>
      <c r="M34" s="80"/>
      <c r="N34" s="81"/>
    </row>
    <row r="35" spans="2:14">
      <c r="B35" s="54" t="s">
        <v>14</v>
      </c>
      <c r="C35" s="77" t="s">
        <v>99</v>
      </c>
      <c r="D35" s="77"/>
      <c r="E35" s="8"/>
      <c r="F35" s="10" t="s">
        <v>14</v>
      </c>
      <c r="G35" s="77" t="s">
        <v>103</v>
      </c>
      <c r="H35" s="77"/>
      <c r="I35" s="77"/>
      <c r="J35" s="77"/>
      <c r="K35" s="77"/>
      <c r="L35" s="77"/>
      <c r="M35" s="77"/>
      <c r="N35" s="78"/>
    </row>
    <row r="36" spans="2:14" ht="15.75" thickBot="1">
      <c r="B36" s="55" t="s">
        <v>14</v>
      </c>
      <c r="C36" s="82" t="s">
        <v>98</v>
      </c>
      <c r="D36" s="82"/>
      <c r="E36" s="12"/>
      <c r="F36" s="11" t="s">
        <v>14</v>
      </c>
      <c r="G36" s="82" t="s">
        <v>104</v>
      </c>
      <c r="H36" s="82"/>
      <c r="I36" s="82"/>
      <c r="J36" s="82"/>
      <c r="K36" s="82"/>
      <c r="L36" s="82"/>
      <c r="M36" s="82"/>
      <c r="N36" s="83"/>
    </row>
    <row r="37" spans="2:14">
      <c r="B37" s="46"/>
      <c r="N37" s="47"/>
    </row>
    <row r="38" spans="2:14" ht="15.75" thickBot="1">
      <c r="B38" s="57" t="s">
        <v>15</v>
      </c>
      <c r="F38" s="13">
        <v>1</v>
      </c>
      <c r="G38" s="13">
        <v>2</v>
      </c>
      <c r="H38" s="13">
        <v>3</v>
      </c>
      <c r="I38" s="13">
        <v>4</v>
      </c>
      <c r="J38" s="13">
        <v>5</v>
      </c>
      <c r="K38" s="84" t="s">
        <v>16</v>
      </c>
      <c r="L38" s="84"/>
      <c r="M38" s="13" t="s">
        <v>17</v>
      </c>
      <c r="N38" s="58" t="s">
        <v>18</v>
      </c>
    </row>
    <row r="39" spans="2:14">
      <c r="B39" s="59" t="s">
        <v>19</v>
      </c>
      <c r="C39" s="91" t="str">
        <f>IF(C32&gt;"",C32&amp;" - "&amp;G32,"")</f>
        <v>Kirveskari Antti - Väisänen Veikko</v>
      </c>
      <c r="D39" s="91"/>
      <c r="E39" s="35"/>
      <c r="F39" s="39">
        <v>5</v>
      </c>
      <c r="G39" s="39">
        <v>-8</v>
      </c>
      <c r="H39" s="39">
        <v>4</v>
      </c>
      <c r="I39" s="39">
        <v>-10</v>
      </c>
      <c r="J39" s="37">
        <v>9</v>
      </c>
      <c r="K39" s="15">
        <f>IF(ISBLANK(F39),"",COUNTIF(F39:J39,"&gt;=0"))</f>
        <v>3</v>
      </c>
      <c r="L39" s="16">
        <f>IF(ISBLANK(F39),"",IF(LEFT(F39)="-",1,0)+IF(LEFT(G39)="-",1,0)+IF(LEFT(H39)="-",1,0)+IF(LEFT(I39)="-",1,0)+IF(LEFT(J39)="-",1,0))</f>
        <v>2</v>
      </c>
      <c r="M39" s="17">
        <f t="shared" ref="M39:N43" si="1">IF(K39=3,1,"")</f>
        <v>1</v>
      </c>
      <c r="N39" s="60" t="str">
        <f t="shared" si="1"/>
        <v/>
      </c>
    </row>
    <row r="40" spans="2:14">
      <c r="B40" s="59" t="s">
        <v>20</v>
      </c>
      <c r="C40" s="91" t="str">
        <f>IF(C33&gt;"",C33&amp;" - "&amp;G33,"")</f>
        <v>Blomfelt Kaj - Niukkanen Pentti</v>
      </c>
      <c r="D40" s="91"/>
      <c r="E40" s="35"/>
      <c r="F40" s="39">
        <v>9</v>
      </c>
      <c r="G40" s="39">
        <v>7</v>
      </c>
      <c r="H40" s="39">
        <v>5</v>
      </c>
      <c r="I40" s="39"/>
      <c r="J40" s="38"/>
      <c r="K40" s="10">
        <f>IF(ISBLANK(F40),"",COUNTIF(F40:J40,"&gt;=0"))</f>
        <v>3</v>
      </c>
      <c r="L40" s="18">
        <f>IF(ISBLANK(F40),"",IF(LEFT(F40)="-",1,0)+IF(LEFT(G40)="-",1,0)+IF(LEFT(H40)="-",1,0)+IF(LEFT(I40)="-",1,0)+IF(LEFT(J40)="-",1,0))</f>
        <v>0</v>
      </c>
      <c r="M40" s="19">
        <f t="shared" si="1"/>
        <v>1</v>
      </c>
      <c r="N40" s="61" t="str">
        <f t="shared" si="1"/>
        <v/>
      </c>
    </row>
    <row r="41" spans="2:14">
      <c r="B41" s="62" t="s">
        <v>21</v>
      </c>
      <c r="C41" s="14" t="str">
        <f>IF(C35&gt;"",C35&amp;" / "&amp;C36,"")</f>
        <v>Kirveskari Antti / Blomfelt Kaj</v>
      </c>
      <c r="D41" s="14" t="str">
        <f>IF(G35&gt;"",G35&amp;" / "&amp;G36,"")</f>
        <v>Väisänen Veikko / Niukkanen Pentti</v>
      </c>
      <c r="E41" s="36"/>
      <c r="F41" s="39">
        <v>4</v>
      </c>
      <c r="G41" s="39">
        <v>-9</v>
      </c>
      <c r="H41" s="39">
        <v>8</v>
      </c>
      <c r="I41" s="39">
        <v>9</v>
      </c>
      <c r="J41" s="38"/>
      <c r="K41" s="10">
        <f>IF(ISBLANK(F41),"",COUNTIF(F41:J41,"&gt;=0"))</f>
        <v>3</v>
      </c>
      <c r="L41" s="18">
        <f>IF(ISBLANK(F41),"",IF(LEFT(F41)="-",1,0)+IF(LEFT(G41)="-",1,0)+IF(LEFT(H41)="-",1,0)+IF(LEFT(I41)="-",1,0)+IF(LEFT(J41)="-",1,0))</f>
        <v>1</v>
      </c>
      <c r="M41" s="19">
        <f t="shared" si="1"/>
        <v>1</v>
      </c>
      <c r="N41" s="61" t="str">
        <f t="shared" si="1"/>
        <v/>
      </c>
    </row>
    <row r="42" spans="2:14">
      <c r="B42" s="59" t="s">
        <v>22</v>
      </c>
      <c r="C42" s="91" t="str">
        <f>IF(C32&gt;"",C32&amp;" - "&amp;G33,"")</f>
        <v>Kirveskari Antti - Niukkanen Pentti</v>
      </c>
      <c r="D42" s="91"/>
      <c r="E42" s="35"/>
      <c r="F42" s="39"/>
      <c r="G42" s="39"/>
      <c r="H42" s="39"/>
      <c r="I42" s="39"/>
      <c r="J42" s="38"/>
      <c r="K42" s="10" t="str">
        <f>IF(ISBLANK(F42),"",COUNTIF(F42:J42,"&gt;=0"))</f>
        <v/>
      </c>
      <c r="L42" s="18" t="str">
        <f>IF(ISBLANK(F42),"",IF(LEFT(F42)="-",1,0)+IF(LEFT(G42)="-",1,0)+IF(LEFT(H42)="-",1,0)+IF(LEFT(I42)="-",1,0)+IF(LEFT(J42)="-",1,0))</f>
        <v/>
      </c>
      <c r="M42" s="19" t="str">
        <f t="shared" si="1"/>
        <v/>
      </c>
      <c r="N42" s="61" t="str">
        <f t="shared" si="1"/>
        <v/>
      </c>
    </row>
    <row r="43" spans="2:14" ht="15.75" thickBot="1">
      <c r="B43" s="59" t="s">
        <v>23</v>
      </c>
      <c r="C43" s="91" t="str">
        <f>IF(C33&gt;"",C33&amp;" - "&amp;G32,"")</f>
        <v>Blomfelt Kaj - Väisänen Veikko</v>
      </c>
      <c r="D43" s="91"/>
      <c r="E43" s="35"/>
      <c r="F43" s="39"/>
      <c r="G43" s="39"/>
      <c r="H43" s="39"/>
      <c r="I43" s="39"/>
      <c r="J43" s="38"/>
      <c r="K43" s="11" t="str">
        <f>IF(ISBLANK(F43),"",COUNTIF(F43:J43,"&gt;=0"))</f>
        <v/>
      </c>
      <c r="L43" s="20" t="str">
        <f>IF(ISBLANK(F43),"",IF(LEFT(F43)="-",1,0)+IF(LEFT(G43)="-",1,0)+IF(LEFT(H43)="-",1,0)+IF(LEFT(I43)="-",1,0)+IF(LEFT(J43)="-",1,0))</f>
        <v/>
      </c>
      <c r="M43" s="21" t="str">
        <f t="shared" si="1"/>
        <v/>
      </c>
      <c r="N43" s="63" t="str">
        <f t="shared" si="1"/>
        <v/>
      </c>
    </row>
    <row r="44" spans="2:14" ht="19.5" thickBot="1">
      <c r="B44" s="46"/>
      <c r="F44" s="22"/>
      <c r="G44" s="22"/>
      <c r="H44" s="22"/>
      <c r="I44" s="92" t="s">
        <v>24</v>
      </c>
      <c r="J44" s="92"/>
      <c r="K44" s="23">
        <f>COUNTIF(K39:K43,"=3")</f>
        <v>3</v>
      </c>
      <c r="L44" s="24">
        <f>COUNTIF(L39:L43,"=3")</f>
        <v>0</v>
      </c>
      <c r="M44" s="33">
        <f>SUM(M39:M43)</f>
        <v>3</v>
      </c>
      <c r="N44" s="64">
        <f>SUM(N39:N43)</f>
        <v>0</v>
      </c>
    </row>
    <row r="45" spans="2:14">
      <c r="B45" s="65" t="s">
        <v>25</v>
      </c>
      <c r="N45" s="47"/>
    </row>
    <row r="46" spans="2:14">
      <c r="B46" s="66" t="s">
        <v>26</v>
      </c>
      <c r="D46" s="26" t="s">
        <v>27</v>
      </c>
      <c r="F46" s="26" t="s">
        <v>28</v>
      </c>
      <c r="G46" s="26"/>
      <c r="H46" s="25"/>
      <c r="J46" s="85" t="s">
        <v>29</v>
      </c>
      <c r="K46" s="85"/>
      <c r="L46" s="85"/>
      <c r="M46" s="85"/>
      <c r="N46" s="86"/>
    </row>
    <row r="47" spans="2:14" ht="21.75" thickBot="1">
      <c r="B47" s="87"/>
      <c r="C47" s="88"/>
      <c r="D47" s="88"/>
      <c r="E47" s="22"/>
      <c r="F47" s="88"/>
      <c r="G47" s="88"/>
      <c r="H47" s="88"/>
      <c r="I47" s="88"/>
      <c r="J47" s="89" t="str">
        <f>IF(M44=3,C31,IF(N44=3,G31,""))</f>
        <v>TuTo</v>
      </c>
      <c r="K47" s="89"/>
      <c r="L47" s="89"/>
      <c r="M47" s="89"/>
      <c r="N47" s="90"/>
    </row>
    <row r="48" spans="2:14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</row>
  </sheetData>
  <mergeCells count="52"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16:D16"/>
    <mergeCell ref="C18:D18"/>
    <mergeCell ref="C19:D19"/>
    <mergeCell ref="I20:J20"/>
    <mergeCell ref="J22:N22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40:D40"/>
    <mergeCell ref="C42:D42"/>
    <mergeCell ref="C43:D43"/>
    <mergeCell ref="I44:J44"/>
    <mergeCell ref="J46:N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opLeftCell="A12" workbookViewId="0">
      <selection activeCell="I4" sqref="I4:N4"/>
    </sheetView>
  </sheetViews>
  <sheetFormatPr defaultRowHeight="15"/>
  <sheetData>
    <row r="2" spans="2:14">
      <c r="B2" s="44"/>
      <c r="C2" s="40"/>
      <c r="D2" s="40"/>
      <c r="E2" s="40"/>
      <c r="F2" s="45"/>
      <c r="G2" s="41" t="s">
        <v>0</v>
      </c>
      <c r="H2" s="42"/>
      <c r="I2" s="73" t="s">
        <v>49</v>
      </c>
      <c r="J2" s="73"/>
      <c r="K2" s="73"/>
      <c r="L2" s="73"/>
      <c r="M2" s="73"/>
      <c r="N2" s="74"/>
    </row>
    <row r="3" spans="2:14">
      <c r="B3" s="46"/>
      <c r="C3" s="1" t="s">
        <v>1</v>
      </c>
      <c r="D3" s="1"/>
      <c r="F3" s="2"/>
      <c r="G3" s="41" t="s">
        <v>2</v>
      </c>
      <c r="H3" s="43"/>
      <c r="I3" s="73" t="s">
        <v>31</v>
      </c>
      <c r="J3" s="73"/>
      <c r="K3" s="73"/>
      <c r="L3" s="73"/>
      <c r="M3" s="73"/>
      <c r="N3" s="74"/>
    </row>
    <row r="4" spans="2:14" ht="15.75">
      <c r="B4" s="46"/>
      <c r="C4" s="4" t="s">
        <v>3</v>
      </c>
      <c r="D4" s="4"/>
      <c r="F4" s="2"/>
      <c r="G4" s="41" t="s">
        <v>4</v>
      </c>
      <c r="H4" s="43"/>
      <c r="I4" s="73" t="s">
        <v>106</v>
      </c>
      <c r="J4" s="73"/>
      <c r="K4" s="73"/>
      <c r="L4" s="73"/>
      <c r="M4" s="73"/>
      <c r="N4" s="74"/>
    </row>
    <row r="5" spans="2:14" ht="15.75">
      <c r="B5" s="46"/>
      <c r="C5" t="s">
        <v>5</v>
      </c>
      <c r="D5" s="4"/>
      <c r="F5" s="2"/>
      <c r="G5" s="41" t="s">
        <v>6</v>
      </c>
      <c r="H5" s="43"/>
      <c r="I5" s="93">
        <v>45248</v>
      </c>
      <c r="J5" s="93"/>
      <c r="K5" s="93"/>
      <c r="L5" s="93"/>
      <c r="M5" s="93"/>
      <c r="N5" s="94"/>
    </row>
    <row r="6" spans="2:14" ht="15.75" thickBot="1">
      <c r="B6" s="46"/>
      <c r="N6" s="47"/>
    </row>
    <row r="7" spans="2:14">
      <c r="B7" s="48" t="s">
        <v>7</v>
      </c>
      <c r="C7" s="30" t="s">
        <v>30</v>
      </c>
      <c r="D7" s="30"/>
      <c r="E7" s="6"/>
      <c r="F7" s="5" t="s">
        <v>8</v>
      </c>
      <c r="G7" s="30" t="s">
        <v>55</v>
      </c>
      <c r="H7" s="30"/>
      <c r="I7" s="30"/>
      <c r="J7" s="30"/>
      <c r="K7" s="30"/>
      <c r="L7" s="30"/>
      <c r="M7" s="30"/>
      <c r="N7" s="49"/>
    </row>
    <row r="8" spans="2:14">
      <c r="B8" s="50" t="s">
        <v>9</v>
      </c>
      <c r="C8" s="31"/>
      <c r="D8" s="31"/>
      <c r="E8" s="8"/>
      <c r="F8" s="7" t="s">
        <v>10</v>
      </c>
      <c r="G8" s="31"/>
      <c r="H8" s="31"/>
      <c r="I8" s="31"/>
      <c r="J8" s="31"/>
      <c r="K8" s="31"/>
      <c r="L8" s="31"/>
      <c r="M8" s="31"/>
      <c r="N8" s="51"/>
    </row>
    <row r="9" spans="2:14">
      <c r="B9" s="50" t="s">
        <v>11</v>
      </c>
      <c r="C9" s="31"/>
      <c r="D9" s="31"/>
      <c r="E9" s="8"/>
      <c r="F9" s="7" t="s">
        <v>12</v>
      </c>
      <c r="G9" s="31"/>
      <c r="H9" s="31"/>
      <c r="I9" s="31"/>
      <c r="J9" s="31"/>
      <c r="K9" s="31"/>
      <c r="L9" s="31"/>
      <c r="M9" s="31"/>
      <c r="N9" s="51"/>
    </row>
    <row r="10" spans="2:14">
      <c r="B10" s="52" t="s">
        <v>13</v>
      </c>
      <c r="C10" s="27"/>
      <c r="D10" s="27"/>
      <c r="E10" s="9"/>
      <c r="F10" s="27" t="s">
        <v>13</v>
      </c>
      <c r="G10" s="27"/>
      <c r="H10" s="27"/>
      <c r="I10" s="27"/>
      <c r="J10" s="27"/>
      <c r="K10" s="27"/>
      <c r="L10" s="27"/>
      <c r="M10" s="27"/>
      <c r="N10" s="53"/>
    </row>
    <row r="11" spans="2:14">
      <c r="B11" s="54" t="s">
        <v>14</v>
      </c>
      <c r="C11" s="31"/>
      <c r="D11" s="31"/>
      <c r="E11" s="8"/>
      <c r="F11" s="10" t="s">
        <v>14</v>
      </c>
      <c r="G11" s="31"/>
      <c r="H11" s="31"/>
      <c r="I11" s="31"/>
      <c r="J11" s="31"/>
      <c r="K11" s="31"/>
      <c r="L11" s="31"/>
      <c r="M11" s="31"/>
      <c r="N11" s="51"/>
    </row>
    <row r="12" spans="2:14" ht="15.75" thickBot="1">
      <c r="B12" s="55" t="s">
        <v>14</v>
      </c>
      <c r="C12" s="32"/>
      <c r="D12" s="32"/>
      <c r="E12" s="12"/>
      <c r="F12" s="11" t="s">
        <v>14</v>
      </c>
      <c r="G12" s="32"/>
      <c r="H12" s="32"/>
      <c r="I12" s="32"/>
      <c r="J12" s="32"/>
      <c r="K12" s="32"/>
      <c r="L12" s="32"/>
      <c r="M12" s="32"/>
      <c r="N12" s="56"/>
    </row>
    <row r="13" spans="2:14">
      <c r="B13" s="46"/>
      <c r="N13" s="47"/>
    </row>
    <row r="14" spans="2:14" ht="15.75" thickBot="1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13" t="s">
        <v>16</v>
      </c>
      <c r="L14" s="13"/>
      <c r="M14" s="13" t="s">
        <v>17</v>
      </c>
      <c r="N14" s="58" t="s">
        <v>18</v>
      </c>
    </row>
    <row r="15" spans="2:14">
      <c r="B15" s="59" t="s">
        <v>19</v>
      </c>
      <c r="C15" s="14" t="str">
        <f>IF(C8&gt;"",C8&amp;" - "&amp;G8,"")</f>
        <v/>
      </c>
      <c r="D15" s="14"/>
      <c r="E15" s="35"/>
      <c r="F15" s="39"/>
      <c r="G15" s="39"/>
      <c r="H15" s="39"/>
      <c r="I15" s="39"/>
      <c r="J15" s="37"/>
      <c r="K15" s="15" t="str">
        <f>IF(ISBLANK(F15),"",COUNTIF(F15:J15,"&gt;=0"))</f>
        <v/>
      </c>
      <c r="L15" s="16" t="str">
        <f>IF(ISBLANK(F15),"",IF(LEFT(F15)="-",1,0)+IF(LEFT(G15)="-",1,0)+IF(LEFT(H15)="-",1,0)+IF(LEFT(I15)="-",1,0)+IF(LEFT(J15)="-",1,0))</f>
        <v/>
      </c>
      <c r="M15" s="17" t="str">
        <f t="shared" ref="M15:N19" si="0">IF(K15=3,1,"")</f>
        <v/>
      </c>
      <c r="N15" s="60" t="str">
        <f t="shared" si="0"/>
        <v/>
      </c>
    </row>
    <row r="16" spans="2:14">
      <c r="B16" s="59" t="s">
        <v>20</v>
      </c>
      <c r="C16" s="14" t="str">
        <f>IF(C9&gt;"",C9&amp;" - "&amp;G9,"")</f>
        <v/>
      </c>
      <c r="D16" s="14"/>
      <c r="E16" s="35"/>
      <c r="F16" s="39"/>
      <c r="G16" s="39"/>
      <c r="H16" s="39"/>
      <c r="I16" s="39"/>
      <c r="J16" s="38"/>
      <c r="K16" s="10" t="str">
        <f>IF(ISBLANK(F16),"",COUNTIF(F16:J16,"&gt;=0"))</f>
        <v/>
      </c>
      <c r="L16" s="18" t="str">
        <f>IF(ISBLANK(F16),"",IF(LEFT(F16)="-",1,0)+IF(LEFT(G16)="-",1,0)+IF(LEFT(H16)="-",1,0)+IF(LEFT(I16)="-",1,0)+IF(LEFT(J16)="-",1,0))</f>
        <v/>
      </c>
      <c r="M16" s="19" t="str">
        <f t="shared" si="0"/>
        <v/>
      </c>
      <c r="N16" s="61" t="str">
        <f t="shared" si="0"/>
        <v/>
      </c>
    </row>
    <row r="17" spans="2:14">
      <c r="B17" s="62" t="s">
        <v>21</v>
      </c>
      <c r="C17" s="14" t="str">
        <f>IF(C11&gt;"",C11&amp;" / "&amp;C12,"")</f>
        <v/>
      </c>
      <c r="D17" s="14" t="str">
        <f>IF(G11&gt;"",G11&amp;" / "&amp;G12,"")</f>
        <v/>
      </c>
      <c r="E17" s="36"/>
      <c r="F17" s="39"/>
      <c r="G17" s="39"/>
      <c r="H17" s="39"/>
      <c r="I17" s="39"/>
      <c r="J17" s="38"/>
      <c r="K17" s="10" t="str">
        <f>IF(ISBLANK(F17),"",COUNTIF(F17:J17,"&gt;=0"))</f>
        <v/>
      </c>
      <c r="L17" s="18" t="str">
        <f>IF(ISBLANK(F17),"",IF(LEFT(F17)="-",1,0)+IF(LEFT(G17)="-",1,0)+IF(LEFT(H17)="-",1,0)+IF(LEFT(I17)="-",1,0)+IF(LEFT(J17)="-",1,0))</f>
        <v/>
      </c>
      <c r="M17" s="19" t="str">
        <f t="shared" si="0"/>
        <v/>
      </c>
      <c r="N17" s="61" t="str">
        <f t="shared" si="0"/>
        <v/>
      </c>
    </row>
    <row r="18" spans="2:14">
      <c r="B18" s="59" t="s">
        <v>22</v>
      </c>
      <c r="C18" s="14" t="str">
        <f>IF(C8&gt;"",C8&amp;" - "&amp;G9,"")</f>
        <v/>
      </c>
      <c r="D18" s="14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 ht="15.75" thickBot="1">
      <c r="B19" s="59" t="s">
        <v>23</v>
      </c>
      <c r="C19" s="14" t="str">
        <f>IF(C9&gt;"",C9&amp;" - "&amp;G8,"")</f>
        <v/>
      </c>
      <c r="D19" s="14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9.5" thickBot="1">
      <c r="B20" s="46"/>
      <c r="F20" s="22"/>
      <c r="G20" s="22"/>
      <c r="H20" s="22"/>
      <c r="I20" s="28" t="s">
        <v>24</v>
      </c>
      <c r="J20" s="28"/>
      <c r="K20" s="23">
        <f>COUNTIF(K15:K19,"=3")</f>
        <v>0</v>
      </c>
      <c r="L20" s="24">
        <f>COUNTIF(L15:L19,"=3")</f>
        <v>0</v>
      </c>
      <c r="M20" s="33">
        <f>SUM(M15:M19)</f>
        <v>0</v>
      </c>
      <c r="N20" s="64">
        <f>SUM(N15:N19)</f>
        <v>0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29" t="s">
        <v>29</v>
      </c>
      <c r="K22" s="29"/>
      <c r="L22" s="29"/>
      <c r="M22" s="29"/>
      <c r="N22" s="67"/>
    </row>
    <row r="23" spans="2:14" ht="21.75" thickBot="1">
      <c r="B23" s="68"/>
      <c r="C23" s="22"/>
      <c r="D23" s="22"/>
      <c r="E23" s="22"/>
      <c r="F23" s="22"/>
      <c r="G23" s="22"/>
      <c r="H23" s="22"/>
      <c r="I23" s="22"/>
      <c r="J23" s="34" t="str">
        <f>IF(M20=3,C7,IF(N20=3,G7,""))</f>
        <v/>
      </c>
      <c r="K23" s="34"/>
      <c r="L23" s="34"/>
      <c r="M23" s="34"/>
      <c r="N23" s="69"/>
    </row>
    <row r="24" spans="2:1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</sheetData>
  <mergeCells count="4">
    <mergeCell ref="I2:N2"/>
    <mergeCell ref="I3:N3"/>
    <mergeCell ref="I4:N4"/>
    <mergeCell ref="I5:N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opLeftCell="A9" workbookViewId="0">
      <selection activeCell="I4" sqref="I4:N4"/>
    </sheetView>
  </sheetViews>
  <sheetFormatPr defaultRowHeight="15"/>
  <sheetData>
    <row r="2" spans="2:14">
      <c r="B2" s="44"/>
      <c r="C2" s="40"/>
      <c r="D2" s="40"/>
      <c r="E2" s="40"/>
      <c r="F2" s="45"/>
      <c r="G2" s="41" t="s">
        <v>0</v>
      </c>
      <c r="H2" s="42"/>
      <c r="I2" s="73" t="s">
        <v>49</v>
      </c>
      <c r="J2" s="73"/>
      <c r="K2" s="73"/>
      <c r="L2" s="73"/>
      <c r="M2" s="73"/>
      <c r="N2" s="74"/>
    </row>
    <row r="3" spans="2:14">
      <c r="B3" s="46"/>
      <c r="C3" s="1" t="s">
        <v>1</v>
      </c>
      <c r="D3" s="1"/>
      <c r="F3" s="2"/>
      <c r="G3" s="41" t="s">
        <v>2</v>
      </c>
      <c r="H3" s="43"/>
      <c r="I3" s="73" t="s">
        <v>31</v>
      </c>
      <c r="J3" s="73"/>
      <c r="K3" s="73"/>
      <c r="L3" s="73"/>
      <c r="M3" s="73"/>
      <c r="N3" s="74"/>
    </row>
    <row r="4" spans="2:14" ht="15.75">
      <c r="B4" s="46"/>
      <c r="C4" s="4" t="s">
        <v>3</v>
      </c>
      <c r="D4" s="4"/>
      <c r="F4" s="2"/>
      <c r="G4" s="41" t="s">
        <v>4</v>
      </c>
      <c r="H4" s="43"/>
      <c r="I4" s="73" t="s">
        <v>107</v>
      </c>
      <c r="J4" s="73"/>
      <c r="K4" s="73"/>
      <c r="L4" s="73"/>
      <c r="M4" s="73"/>
      <c r="N4" s="74"/>
    </row>
    <row r="5" spans="2:14" ht="15.75">
      <c r="B5" s="46"/>
      <c r="C5" t="s">
        <v>5</v>
      </c>
      <c r="D5" s="4"/>
      <c r="F5" s="2"/>
      <c r="G5" s="41" t="s">
        <v>6</v>
      </c>
      <c r="H5" s="43"/>
      <c r="I5" s="93">
        <v>45248</v>
      </c>
      <c r="J5" s="93"/>
      <c r="K5" s="93"/>
      <c r="L5" s="93"/>
      <c r="M5" s="93"/>
      <c r="N5" s="94"/>
    </row>
    <row r="6" spans="2:14" ht="15.75" thickBot="1">
      <c r="B6" s="46"/>
      <c r="N6" s="47"/>
    </row>
    <row r="7" spans="2:14">
      <c r="B7" s="48" t="s">
        <v>7</v>
      </c>
      <c r="C7" s="30" t="s">
        <v>30</v>
      </c>
      <c r="D7" s="30"/>
      <c r="E7" s="6"/>
      <c r="F7" s="5" t="s">
        <v>8</v>
      </c>
      <c r="G7" s="30" t="s">
        <v>55</v>
      </c>
      <c r="H7" s="30"/>
      <c r="I7" s="30"/>
      <c r="J7" s="30"/>
      <c r="K7" s="30"/>
      <c r="L7" s="30"/>
      <c r="M7" s="30"/>
      <c r="N7" s="49"/>
    </row>
    <row r="8" spans="2:14">
      <c r="B8" s="50" t="s">
        <v>9</v>
      </c>
      <c r="C8" s="31"/>
      <c r="D8" s="31"/>
      <c r="E8" s="8"/>
      <c r="F8" s="7" t="s">
        <v>10</v>
      </c>
      <c r="G8" s="31"/>
      <c r="H8" s="31"/>
      <c r="I8" s="31"/>
      <c r="J8" s="31"/>
      <c r="K8" s="31"/>
      <c r="L8" s="31"/>
      <c r="M8" s="31"/>
      <c r="N8" s="51"/>
    </row>
    <row r="9" spans="2:14">
      <c r="B9" s="50" t="s">
        <v>11</v>
      </c>
      <c r="C9" s="31"/>
      <c r="D9" s="31"/>
      <c r="E9" s="8"/>
      <c r="F9" s="7" t="s">
        <v>12</v>
      </c>
      <c r="G9" s="31"/>
      <c r="H9" s="31"/>
      <c r="I9" s="31"/>
      <c r="J9" s="31"/>
      <c r="K9" s="31"/>
      <c r="L9" s="31"/>
      <c r="M9" s="31"/>
      <c r="N9" s="51"/>
    </row>
    <row r="10" spans="2:14">
      <c r="B10" s="52" t="s">
        <v>13</v>
      </c>
      <c r="C10" s="27"/>
      <c r="D10" s="27"/>
      <c r="E10" s="9"/>
      <c r="F10" s="27" t="s">
        <v>13</v>
      </c>
      <c r="G10" s="27"/>
      <c r="H10" s="27"/>
      <c r="I10" s="27"/>
      <c r="J10" s="27"/>
      <c r="K10" s="27"/>
      <c r="L10" s="27"/>
      <c r="M10" s="27"/>
      <c r="N10" s="53"/>
    </row>
    <row r="11" spans="2:14">
      <c r="B11" s="54" t="s">
        <v>14</v>
      </c>
      <c r="C11" s="31"/>
      <c r="D11" s="31"/>
      <c r="E11" s="8"/>
      <c r="F11" s="10" t="s">
        <v>14</v>
      </c>
      <c r="G11" s="31"/>
      <c r="H11" s="31"/>
      <c r="I11" s="31"/>
      <c r="J11" s="31"/>
      <c r="K11" s="31"/>
      <c r="L11" s="31"/>
      <c r="M11" s="31"/>
      <c r="N11" s="51"/>
    </row>
    <row r="12" spans="2:14" ht="15.75" thickBot="1">
      <c r="B12" s="55" t="s">
        <v>14</v>
      </c>
      <c r="C12" s="32"/>
      <c r="D12" s="32"/>
      <c r="E12" s="12"/>
      <c r="F12" s="11" t="s">
        <v>14</v>
      </c>
      <c r="G12" s="32"/>
      <c r="H12" s="32"/>
      <c r="I12" s="32"/>
      <c r="J12" s="32"/>
      <c r="K12" s="32"/>
      <c r="L12" s="32"/>
      <c r="M12" s="32"/>
      <c r="N12" s="56"/>
    </row>
    <row r="13" spans="2:14">
      <c r="B13" s="46"/>
      <c r="N13" s="47"/>
    </row>
    <row r="14" spans="2:14" ht="15.75" thickBot="1">
      <c r="B14" s="57" t="s">
        <v>15</v>
      </c>
      <c r="F14" s="13">
        <v>1</v>
      </c>
      <c r="G14" s="13">
        <v>2</v>
      </c>
      <c r="H14" s="13">
        <v>3</v>
      </c>
      <c r="I14" s="13">
        <v>4</v>
      </c>
      <c r="J14" s="13">
        <v>5</v>
      </c>
      <c r="K14" s="13" t="s">
        <v>16</v>
      </c>
      <c r="L14" s="13"/>
      <c r="M14" s="13" t="s">
        <v>17</v>
      </c>
      <c r="N14" s="58" t="s">
        <v>18</v>
      </c>
    </row>
    <row r="15" spans="2:14">
      <c r="B15" s="59" t="s">
        <v>19</v>
      </c>
      <c r="C15" s="14" t="str">
        <f>IF(C8&gt;"",C8&amp;" - "&amp;G8,"")</f>
        <v/>
      </c>
      <c r="D15" s="14"/>
      <c r="E15" s="35"/>
      <c r="F15" s="39"/>
      <c r="G15" s="39"/>
      <c r="H15" s="39"/>
      <c r="I15" s="39"/>
      <c r="J15" s="37"/>
      <c r="K15" s="15" t="str">
        <f>IF(ISBLANK(F15),"",COUNTIF(F15:J15,"&gt;=0"))</f>
        <v/>
      </c>
      <c r="L15" s="16" t="str">
        <f>IF(ISBLANK(F15),"",IF(LEFT(F15)="-",1,0)+IF(LEFT(G15)="-",1,0)+IF(LEFT(H15)="-",1,0)+IF(LEFT(I15)="-",1,0)+IF(LEFT(J15)="-",1,0))</f>
        <v/>
      </c>
      <c r="M15" s="17" t="str">
        <f t="shared" ref="M15:N19" si="0">IF(K15=3,1,"")</f>
        <v/>
      </c>
      <c r="N15" s="60" t="str">
        <f t="shared" si="0"/>
        <v/>
      </c>
    </row>
    <row r="16" spans="2:14">
      <c r="B16" s="59" t="s">
        <v>20</v>
      </c>
      <c r="C16" s="14" t="str">
        <f>IF(C9&gt;"",C9&amp;" - "&amp;G9,"")</f>
        <v/>
      </c>
      <c r="D16" s="14"/>
      <c r="E16" s="35"/>
      <c r="F16" s="39"/>
      <c r="G16" s="39"/>
      <c r="H16" s="39"/>
      <c r="I16" s="39"/>
      <c r="J16" s="38"/>
      <c r="K16" s="10" t="str">
        <f>IF(ISBLANK(F16),"",COUNTIF(F16:J16,"&gt;=0"))</f>
        <v/>
      </c>
      <c r="L16" s="18" t="str">
        <f>IF(ISBLANK(F16),"",IF(LEFT(F16)="-",1,0)+IF(LEFT(G16)="-",1,0)+IF(LEFT(H16)="-",1,0)+IF(LEFT(I16)="-",1,0)+IF(LEFT(J16)="-",1,0))</f>
        <v/>
      </c>
      <c r="M16" s="19" t="str">
        <f t="shared" si="0"/>
        <v/>
      </c>
      <c r="N16" s="61" t="str">
        <f t="shared" si="0"/>
        <v/>
      </c>
    </row>
    <row r="17" spans="2:14">
      <c r="B17" s="62" t="s">
        <v>21</v>
      </c>
      <c r="C17" s="14" t="str">
        <f>IF(C11&gt;"",C11&amp;" / "&amp;C12,"")</f>
        <v/>
      </c>
      <c r="D17" s="14" t="str">
        <f>IF(G11&gt;"",G11&amp;" / "&amp;G12,"")</f>
        <v/>
      </c>
      <c r="E17" s="36"/>
      <c r="F17" s="39"/>
      <c r="G17" s="39"/>
      <c r="H17" s="39"/>
      <c r="I17" s="39"/>
      <c r="J17" s="38"/>
      <c r="K17" s="10" t="str">
        <f>IF(ISBLANK(F17),"",COUNTIF(F17:J17,"&gt;=0"))</f>
        <v/>
      </c>
      <c r="L17" s="18" t="str">
        <f>IF(ISBLANK(F17),"",IF(LEFT(F17)="-",1,0)+IF(LEFT(G17)="-",1,0)+IF(LEFT(H17)="-",1,0)+IF(LEFT(I17)="-",1,0)+IF(LEFT(J17)="-",1,0))</f>
        <v/>
      </c>
      <c r="M17" s="19" t="str">
        <f t="shared" si="0"/>
        <v/>
      </c>
      <c r="N17" s="61" t="str">
        <f t="shared" si="0"/>
        <v/>
      </c>
    </row>
    <row r="18" spans="2:14">
      <c r="B18" s="59" t="s">
        <v>22</v>
      </c>
      <c r="C18" s="14" t="str">
        <f>IF(C8&gt;"",C8&amp;" - "&amp;G9,"")</f>
        <v/>
      </c>
      <c r="D18" s="14"/>
      <c r="E18" s="35"/>
      <c r="F18" s="39"/>
      <c r="G18" s="39"/>
      <c r="H18" s="39"/>
      <c r="I18" s="39"/>
      <c r="J18" s="38"/>
      <c r="K18" s="10" t="str">
        <f>IF(ISBLANK(F18),"",COUNTIF(F18:J18,"&gt;=0"))</f>
        <v/>
      </c>
      <c r="L18" s="18" t="str">
        <f>IF(ISBLANK(F18),"",IF(LEFT(F18)="-",1,0)+IF(LEFT(G18)="-",1,0)+IF(LEFT(H18)="-",1,0)+IF(LEFT(I18)="-",1,0)+IF(LEFT(J18)="-",1,0))</f>
        <v/>
      </c>
      <c r="M18" s="19" t="str">
        <f t="shared" si="0"/>
        <v/>
      </c>
      <c r="N18" s="61" t="str">
        <f t="shared" si="0"/>
        <v/>
      </c>
    </row>
    <row r="19" spans="2:14" ht="15.75" thickBot="1">
      <c r="B19" s="59" t="s">
        <v>23</v>
      </c>
      <c r="C19" s="14" t="str">
        <f>IF(C9&gt;"",C9&amp;" - "&amp;G8,"")</f>
        <v/>
      </c>
      <c r="D19" s="14"/>
      <c r="E19" s="35"/>
      <c r="F19" s="39"/>
      <c r="G19" s="39"/>
      <c r="H19" s="39"/>
      <c r="I19" s="39"/>
      <c r="J19" s="38"/>
      <c r="K19" s="11" t="str">
        <f>IF(ISBLANK(F19),"",COUNTIF(F19:J19,"&gt;=0"))</f>
        <v/>
      </c>
      <c r="L19" s="20" t="str">
        <f>IF(ISBLANK(F19),"",IF(LEFT(F19)="-",1,0)+IF(LEFT(G19)="-",1,0)+IF(LEFT(H19)="-",1,0)+IF(LEFT(I19)="-",1,0)+IF(LEFT(J19)="-",1,0))</f>
        <v/>
      </c>
      <c r="M19" s="21" t="str">
        <f t="shared" si="0"/>
        <v/>
      </c>
      <c r="N19" s="63" t="str">
        <f t="shared" si="0"/>
        <v/>
      </c>
    </row>
    <row r="20" spans="2:14" ht="19.5" thickBot="1">
      <c r="B20" s="46"/>
      <c r="F20" s="22"/>
      <c r="G20" s="22"/>
      <c r="H20" s="22"/>
      <c r="I20" s="28" t="s">
        <v>24</v>
      </c>
      <c r="J20" s="28"/>
      <c r="K20" s="23">
        <f>COUNTIF(K15:K19,"=3")</f>
        <v>0</v>
      </c>
      <c r="L20" s="24">
        <f>COUNTIF(L15:L19,"=3")</f>
        <v>0</v>
      </c>
      <c r="M20" s="33">
        <f>SUM(M15:M19)</f>
        <v>0</v>
      </c>
      <c r="N20" s="64">
        <f>SUM(N15:N19)</f>
        <v>0</v>
      </c>
    </row>
    <row r="21" spans="2:14">
      <c r="B21" s="65" t="s">
        <v>25</v>
      </c>
      <c r="N21" s="47"/>
    </row>
    <row r="22" spans="2:14">
      <c r="B22" s="66" t="s">
        <v>26</v>
      </c>
      <c r="D22" s="26" t="s">
        <v>27</v>
      </c>
      <c r="F22" s="26" t="s">
        <v>28</v>
      </c>
      <c r="G22" s="26"/>
      <c r="H22" s="25"/>
      <c r="J22" s="29" t="s">
        <v>29</v>
      </c>
      <c r="K22" s="29"/>
      <c r="L22" s="29"/>
      <c r="M22" s="29"/>
      <c r="N22" s="67"/>
    </row>
    <row r="23" spans="2:14" ht="21.75" thickBot="1">
      <c r="B23" s="68"/>
      <c r="C23" s="22"/>
      <c r="D23" s="22"/>
      <c r="E23" s="22"/>
      <c r="F23" s="22"/>
      <c r="G23" s="22"/>
      <c r="H23" s="22"/>
      <c r="I23" s="22"/>
      <c r="J23" s="34" t="str">
        <f>IF(M20=3,C7,IF(N20=3,G7,""))</f>
        <v/>
      </c>
      <c r="K23" s="34"/>
      <c r="L23" s="34"/>
      <c r="M23" s="34"/>
      <c r="N23" s="69"/>
    </row>
    <row r="24" spans="2:14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</sheetData>
  <mergeCells count="4">
    <mergeCell ref="I2:N2"/>
    <mergeCell ref="I3:N3"/>
    <mergeCell ref="I4:N4"/>
    <mergeCell ref="I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pöytäkirja</vt:lpstr>
      <vt:lpstr>MJO40</vt:lpstr>
      <vt:lpstr>MJO50</vt:lpstr>
      <vt:lpstr>MJO60</vt:lpstr>
      <vt:lpstr>MJO70</vt:lpstr>
      <vt:lpstr>MJO80</vt:lpstr>
      <vt:lpstr>NJO40</vt:lpstr>
      <vt:lpstr>NJO50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Zewi</cp:lastModifiedBy>
  <dcterms:created xsi:type="dcterms:W3CDTF">2019-04-23T12:56:09Z</dcterms:created>
  <dcterms:modified xsi:type="dcterms:W3CDTF">2023-11-26T12:52:55Z</dcterms:modified>
</cp:coreProperties>
</file>